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00" windowWidth="9720" windowHeight="7320" tabRatio="596" activeTab="0"/>
  </bookViews>
  <sheets>
    <sheet name="аналит" sheetId="1" r:id="rId1"/>
    <sheet name="диагностика" sheetId="2" r:id="rId2"/>
    <sheet name="физический объем" sheetId="3" r:id="rId3"/>
  </sheets>
  <definedNames>
    <definedName name="_xlnm.Print_Titles" localSheetId="1">'диагностика'!$A:$D,'диагностика'!$3:$3</definedName>
    <definedName name="_xlnm.Print_Titles" localSheetId="2">'физический объем'!$5:$8</definedName>
    <definedName name="_xlnm.Print_Area" localSheetId="0">'аналит'!$A$2:$E$192</definedName>
    <definedName name="_xlnm.Print_Area" localSheetId="1">'диагностика'!$A$1:$L$122</definedName>
    <definedName name="_xlnm.Print_Area" localSheetId="2">'физический объем'!$A$1:$I$92</definedName>
  </definedNames>
  <calcPr fullCalcOnLoad="1"/>
</workbook>
</file>

<file path=xl/sharedStrings.xml><?xml version="1.0" encoding="utf-8"?>
<sst xmlns="http://schemas.openxmlformats.org/spreadsheetml/2006/main" count="700" uniqueCount="431">
  <si>
    <t xml:space="preserve">Производство и распределение электроэнергии, газа и воды (Раздел Е)
</t>
  </si>
  <si>
    <t>Передача электроэнергии</t>
  </si>
  <si>
    <t>40.10.2</t>
  </si>
  <si>
    <t>Электроэнергия - всего</t>
  </si>
  <si>
    <t>110000000</t>
  </si>
  <si>
    <t>ГВт.ч
 (млн.  Квт.ч.)</t>
  </si>
  <si>
    <t>DA Производство пищевых продуктов,включая напитки, и табака - всего</t>
  </si>
  <si>
    <t>DD Обработка древесины и производство изделий из дерева - всего</t>
  </si>
  <si>
    <t>CB Добыча полезных ископаемых, кроме топливно-энергетических,всего</t>
  </si>
  <si>
    <t>Изделия колбасные - всего</t>
  </si>
  <si>
    <t xml:space="preserve">Объем отгруженных товаров, выполненных работ и услуг </t>
  </si>
  <si>
    <t>Выручка от реализации (работ и услуг)</t>
  </si>
  <si>
    <t>Себестоимостьпроизведенной продукции</t>
  </si>
  <si>
    <t>Прибыль до налогообложения</t>
  </si>
  <si>
    <t>Среднесписочная численность,чел.</t>
  </si>
  <si>
    <t>Фонд оплаты труда</t>
  </si>
  <si>
    <t>Выплаты социального характера</t>
  </si>
  <si>
    <t>Задолженность по заработной плате</t>
  </si>
  <si>
    <t>Добыча полезных ископаемых - всего (С)</t>
  </si>
  <si>
    <t>прибыль,заемные средства</t>
  </si>
  <si>
    <t>амортизация</t>
  </si>
  <si>
    <t>бюджетные средства</t>
  </si>
  <si>
    <t>Уровень жизни населения</t>
  </si>
  <si>
    <r>
      <t>Добыча золота - всего лена-  47,081   ,Приисковое-</t>
    </r>
    <r>
      <rPr>
        <sz val="14"/>
        <color indexed="10"/>
        <rFont val="Times New Roman"/>
        <family val="1"/>
      </rPr>
      <t>88,635</t>
    </r>
    <r>
      <rPr>
        <sz val="14"/>
        <rFont val="Times New Roman"/>
        <family val="1"/>
      </rPr>
      <t xml:space="preserve"> кг</t>
    </r>
  </si>
  <si>
    <t>Нижнеудинское ремонтное локомотивное депо  дирекция по ремонту тягового подвижного состава 60.1</t>
  </si>
  <si>
    <t>ООО "Сибинтерлес"51.53</t>
  </si>
  <si>
    <t xml:space="preserve"> DN Прочие производства, всего</t>
  </si>
  <si>
    <t>15.20</t>
  </si>
  <si>
    <t>Рыба копченая (без сельди)</t>
  </si>
  <si>
    <t>9263010000</t>
  </si>
  <si>
    <t>Консервы и пресервы рыбные и из морепродуктов</t>
  </si>
  <si>
    <t>9270000000</t>
  </si>
  <si>
    <t>тыс. усл. банк</t>
  </si>
  <si>
    <t>Производство цельномолочной продукции</t>
  </si>
  <si>
    <t>15.51.1</t>
  </si>
  <si>
    <t>Цельномолочная продукция (в пересчете на молоко) - всего</t>
  </si>
  <si>
    <t>9220020000</t>
  </si>
  <si>
    <t>Нежирная молочная продукция в пересчете на обезжиренное молоко</t>
  </si>
  <si>
    <t>9224010000</t>
  </si>
  <si>
    <t>Производство коровьего масла</t>
  </si>
  <si>
    <t>15.51.3</t>
  </si>
  <si>
    <t>Масло животное - всего</t>
  </si>
  <si>
    <t>9221000000</t>
  </si>
  <si>
    <t>Производство хлеба и мучных кондитерских изделий недлительного  хранения</t>
  </si>
  <si>
    <t>15.81</t>
  </si>
  <si>
    <t>Хлеб и хлебобулочные изделия - всего</t>
  </si>
  <si>
    <t>9110050000</t>
  </si>
  <si>
    <t>9130000000</t>
  </si>
  <si>
    <t>на давальческом сырье</t>
  </si>
  <si>
    <t>Производство и распределение электроэнергии,газа и воды</t>
  </si>
  <si>
    <t>Оптовая и розничная торговля;ремонт автотранспортных средств, мотоциклов, бытовых изделий и предметов личного пользования</t>
  </si>
  <si>
    <t>Прочие, в том числе:</t>
  </si>
  <si>
    <t>в т.ч. по видам экономической деятельности:</t>
  </si>
  <si>
    <t>Сельское хозяйство</t>
  </si>
  <si>
    <t>Лесное хозяйство и предоставление услуг в этой области*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</si>
  <si>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</si>
  <si>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</si>
  <si>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воды**</t>
  </si>
  <si>
    <t>Строительство</t>
  </si>
  <si>
    <t>DI Производство прочих неметаллических минеральных продуктов - всего</t>
  </si>
  <si>
    <t>DE Целлюлозно-бумажное производство; издательская и полиграфическая деятельность - всего</t>
  </si>
  <si>
    <t>Сельское хозяйство,охота и предоставление услуг в этих областях</t>
  </si>
  <si>
    <t>Лесное хохяйство и предоставление услуг в этой  области - всего</t>
  </si>
  <si>
    <t>G Оптовая и розничная торговля, ремонт автотранспортных средств, мотоциклов, бытовых изделий и предметов личного пользования - всего</t>
  </si>
  <si>
    <t>I Транспорт и связь - всего</t>
  </si>
  <si>
    <t>F Строительство - всего</t>
  </si>
  <si>
    <t>J Финансовая деятельность</t>
  </si>
  <si>
    <t>К Операции с недвижимым имуществом, аренда и предоставление услуг</t>
  </si>
  <si>
    <t xml:space="preserve">Прочие (предоставление прочих видов услуг) - всего </t>
  </si>
  <si>
    <t>ООО УК Экспресс 70.32.1</t>
  </si>
  <si>
    <t>ООО УК Спутник 70.32.1</t>
  </si>
  <si>
    <t>ООО ЖКХ 70.32.1</t>
  </si>
  <si>
    <t>ООО Гарантия плюс 70.32 1</t>
  </si>
  <si>
    <r>
      <t>копченности</t>
    </r>
    <r>
      <rPr>
        <sz val="14"/>
        <color indexed="10"/>
        <rFont val="Times New Roman"/>
        <family val="1"/>
      </rPr>
      <t>1,596</t>
    </r>
  </si>
  <si>
    <r>
      <t>Полуфабрикаты мясные - всего ,Кедр-</t>
    </r>
    <r>
      <rPr>
        <sz val="14"/>
        <color indexed="10"/>
        <rFont val="Times New Roman"/>
        <family val="1"/>
      </rPr>
      <t>9,9</t>
    </r>
    <r>
      <rPr>
        <sz val="14"/>
        <rFont val="Times New Roman"/>
        <family val="1"/>
      </rPr>
      <t>т, Шеберт.-</t>
    </r>
    <r>
      <rPr>
        <sz val="14"/>
        <color indexed="10"/>
        <rFont val="Times New Roman"/>
        <family val="1"/>
      </rPr>
      <t>7</t>
    </r>
    <r>
      <rPr>
        <sz val="14"/>
        <rFont val="Times New Roman"/>
        <family val="1"/>
      </rPr>
      <t>, город-</t>
    </r>
    <r>
      <rPr>
        <sz val="14"/>
        <color indexed="10"/>
        <rFont val="Times New Roman"/>
        <family val="1"/>
      </rPr>
      <t>7,574</t>
    </r>
  </si>
  <si>
    <t xml:space="preserve">газеты, Тракт- </t>
  </si>
  <si>
    <t>Добыча серебра, всего Приисковое -5,6 кг</t>
  </si>
  <si>
    <t>ИТОГО</t>
  </si>
  <si>
    <t>Выручка от реализации продукции, работ, услуг на душу населения</t>
  </si>
  <si>
    <t>Убыток</t>
  </si>
  <si>
    <t>доля прибыльных предприятий</t>
  </si>
  <si>
    <t>доля убыточных предприятий</t>
  </si>
  <si>
    <t>План по налогам и сборам в консолидированный местный бюджет (сумма бюджетов муниципального районаи городских и сельских поселений), годовые</t>
  </si>
  <si>
    <t>Поступления налогов и сборам в консолидированный местный бюджет (сумма бюджетов муниципального районаи городских и сельских поселений), годовые</t>
  </si>
  <si>
    <t>Обеспеченность собственными доходами консолидированного местного бюджета на душу населения</t>
  </si>
  <si>
    <t>Прочие (услуги)</t>
  </si>
  <si>
    <t>Коэффициент естественного прироста (убыли) населения (разница между числом родившихся человек на 1000 человек населения и числом умерших человек на 1000 населения)</t>
  </si>
  <si>
    <t>чел.</t>
  </si>
  <si>
    <t>Половая структура населения</t>
  </si>
  <si>
    <t xml:space="preserve">                                 мужчины</t>
  </si>
  <si>
    <t xml:space="preserve">                       уд вес в общей численности населения</t>
  </si>
  <si>
    <t xml:space="preserve">                                 женщины</t>
  </si>
  <si>
    <t>М УП Топливное предприятие 51.51</t>
  </si>
  <si>
    <r>
      <t xml:space="preserve">ООО" СВК Нижнеудинск" </t>
    </r>
    <r>
      <rPr>
        <b/>
        <sz val="10"/>
        <rFont val="Times New Roman"/>
        <family val="1"/>
      </rPr>
      <t>оптовая торговля пивом 52.25.12</t>
    </r>
  </si>
  <si>
    <t>ООО "Байк"</t>
  </si>
  <si>
    <r>
      <t xml:space="preserve">ООО "Сибирская фактория </t>
    </r>
    <r>
      <rPr>
        <b/>
        <sz val="10"/>
        <rFont val="Times New Roman"/>
        <family val="1"/>
      </rPr>
      <t>52.3</t>
    </r>
  </si>
  <si>
    <t>Индекс производства продукции сельского хозяйства в сельхозорганизациях</t>
  </si>
  <si>
    <t>Объем выполненных работ и услуг собственными силами предприятий и организаций</t>
  </si>
  <si>
    <t>Ввод в действие жилых домов</t>
  </si>
  <si>
    <t>кв. м</t>
  </si>
  <si>
    <t>Введено жилья на душу населения</t>
  </si>
  <si>
    <t>Транспорт</t>
  </si>
  <si>
    <t>Грузооборот</t>
  </si>
  <si>
    <t>тыс.т/км</t>
  </si>
  <si>
    <t>Пассажирооборот</t>
  </si>
  <si>
    <t>тыс. пас/км</t>
  </si>
  <si>
    <t>Торговля</t>
  </si>
  <si>
    <t xml:space="preserve">Розничный товарооборот </t>
  </si>
  <si>
    <t xml:space="preserve">Индекс физического объема </t>
  </si>
  <si>
    <t>Малый бизнес</t>
  </si>
  <si>
    <t>Число действующих малых предприятий - всего (с учетом микропредприятий)</t>
  </si>
  <si>
    <t>ед.</t>
  </si>
  <si>
    <t xml:space="preserve"> в том числе по видам экономической деятельности:</t>
  </si>
  <si>
    <t>Лесозаготовки</t>
  </si>
  <si>
    <t>Производство и распределение электроэнергии, газа и воды</t>
  </si>
  <si>
    <t>Уд. вес выручки предприятий малого бизнеса (с учетом микропредприятий) в выручке  в целом по МО</t>
  </si>
  <si>
    <t>Число действующих микропредприятий - всего</t>
  </si>
  <si>
    <t>Уд. вес выручки предприятий микропредприятий в выручке  в целом по МО</t>
  </si>
  <si>
    <t>Количество индивидуальных предпринимателей</t>
  </si>
  <si>
    <t>Объем инвестиций в основной капитал за счет всех источников -  всего</t>
  </si>
  <si>
    <t xml:space="preserve">Демография, трудовые ресурсы и уровень жизни населения </t>
  </si>
  <si>
    <t>тыс. чел.</t>
  </si>
  <si>
    <t>Среднесписочная численность работников (без внешних совместителей) по полному кругу организаций,</t>
  </si>
  <si>
    <t>Государственное управление и обеспечение военной безопасности; обязательное социальное обеспечение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</si>
  <si>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</si>
  <si>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</si>
  <si>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</si>
  <si>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тыс.чел.</t>
  </si>
  <si>
    <t>Культура и искусство</t>
  </si>
  <si>
    <t>Физическая культура</t>
  </si>
  <si>
    <t>Социальная защита</t>
  </si>
  <si>
    <t>Вагонное  ремонтное депо Восточно-Сибирской дирекции по ремонту грузовых вагонов дирекции  35.20.9</t>
  </si>
  <si>
    <t>ООО Теплохранитель 40.30.5</t>
  </si>
  <si>
    <t>Замзорская НПС ООО Восточно-Сибирские магистральные нефтепроводы 60.30.11</t>
  </si>
  <si>
    <t>Нижнеудинская НПС ООО "Восточно-Сибирские магистральные нефтепроводы" Иркутского районного нефтепроводного управления 60.30.11</t>
  </si>
  <si>
    <t>ООО "Аэропорт Нижнеудинск" 62.2</t>
  </si>
  <si>
    <t>ЗАО Нижтелеком 64.20</t>
  </si>
  <si>
    <t>Нижнеудинский участок Тайшетского РЦС -расчетного сервисного центра ОАО "Сибирьтелеком" 64.20.11             Росная Юлия Олеговна  г. Иркутск 20 37 21 экономист</t>
  </si>
  <si>
    <r>
      <t xml:space="preserve">МУП "Городское коммунальное предприятие" </t>
    </r>
    <r>
      <rPr>
        <b/>
        <sz val="10"/>
        <rFont val="Times New Roman"/>
        <family val="1"/>
      </rPr>
      <t>90.003</t>
    </r>
  </si>
  <si>
    <t xml:space="preserve">Теплоэнергия - всего                                       </t>
  </si>
  <si>
    <t>120000000</t>
  </si>
  <si>
    <t>Распределение пара и горячей воды (тепловой энергии)</t>
  </si>
  <si>
    <t>40.30.3</t>
  </si>
  <si>
    <t>ИТОГО по разделу Е</t>
  </si>
  <si>
    <t>ООО "Востсибтехносервис"</t>
  </si>
  <si>
    <t>Итого по промышленному производству (сумма разделов C+D+E)</t>
  </si>
  <si>
    <t>Лесное хозяйство и предоставление услуг в этой области (02)</t>
  </si>
  <si>
    <t>02.01.1</t>
  </si>
  <si>
    <t>Вывозка древесины - всего</t>
  </si>
  <si>
    <t>5301000000</t>
  </si>
  <si>
    <t>Сбор дикорастущих и недревесных лесопродуктов</t>
  </si>
  <si>
    <t>02.01.2</t>
  </si>
  <si>
    <t>Лесохимическая продукция: добыча живицы</t>
  </si>
  <si>
    <t>2455100000</t>
  </si>
  <si>
    <t>Сельское хозяйство ( данные Иркутска по сельскохозяйственным предприятиям)</t>
  </si>
  <si>
    <t>зерно</t>
  </si>
  <si>
    <t>овощи</t>
  </si>
  <si>
    <t>яйца</t>
  </si>
  <si>
    <t xml:space="preserve">                                   </t>
  </si>
  <si>
    <t>**) индекса физического объема расчитывается по разделам видов экономической деятельности и в целом по промышленности, с/х</t>
  </si>
  <si>
    <r>
      <t>ООО "Нижнеудинский Пиво Безалкогольный Комбинат"</t>
    </r>
    <r>
      <rPr>
        <sz val="10"/>
        <color indexed="10"/>
        <rFont val="Times New Roman"/>
        <family val="1"/>
      </rPr>
      <t>15,96</t>
    </r>
  </si>
  <si>
    <r>
      <t xml:space="preserve">ООО Нижнеудинская слюдянитовая фабрика </t>
    </r>
    <r>
      <rPr>
        <b/>
        <sz val="10"/>
        <color indexed="10"/>
        <rFont val="Times New Roman"/>
        <family val="1"/>
      </rPr>
      <t>26.82.6</t>
    </r>
  </si>
  <si>
    <r>
      <t xml:space="preserve">артель Лена </t>
    </r>
    <r>
      <rPr>
        <sz val="10"/>
        <color indexed="10"/>
        <rFont val="Times New Roman"/>
        <family val="1"/>
      </rPr>
      <t xml:space="preserve">13.20.41 </t>
    </r>
  </si>
  <si>
    <t>тыс. руб.</t>
  </si>
  <si>
    <t>в том числе по бюджетным организациям</t>
  </si>
  <si>
    <t>ООО Нижнеудинское электромонтажное предприятие</t>
  </si>
  <si>
    <t>ООО "Моя аптека"</t>
  </si>
  <si>
    <r>
      <t xml:space="preserve">УМП РЖКХ </t>
    </r>
    <r>
      <rPr>
        <b/>
        <sz val="10"/>
        <rFont val="Times New Roman"/>
        <family val="1"/>
      </rPr>
      <t>40.3</t>
    </r>
  </si>
  <si>
    <r>
      <t xml:space="preserve">ООО Теплоресурс </t>
    </r>
    <r>
      <rPr>
        <b/>
        <sz val="10"/>
        <rFont val="Times New Roman"/>
        <family val="1"/>
      </rPr>
      <t>40.30.14</t>
    </r>
  </si>
  <si>
    <r>
      <t>ООО Водсервис</t>
    </r>
    <r>
      <rPr>
        <b/>
        <sz val="10"/>
        <rFont val="Times New Roman"/>
        <family val="1"/>
      </rPr>
      <t xml:space="preserve"> 41.00.1</t>
    </r>
  </si>
  <si>
    <t>Конструкции и детали сборные железобетонные</t>
  </si>
  <si>
    <t>5800000000</t>
  </si>
  <si>
    <t>Производство товарного бетона</t>
  </si>
  <si>
    <t>26.63</t>
  </si>
  <si>
    <t>Раствор строительный (товарный выпуск)</t>
  </si>
  <si>
    <t>5745500000</t>
  </si>
  <si>
    <t>Аналитический отчет о социально-экономической ситуации в муниципальном районе муниципального     "Нижнеудинский район"  за  2011 год</t>
  </si>
  <si>
    <t>ООО Широково</t>
  </si>
  <si>
    <t>СХПК Заря</t>
  </si>
  <si>
    <r>
      <t xml:space="preserve">ООО "Сибмикс Интернешл" </t>
    </r>
    <r>
      <rPr>
        <b/>
        <sz val="10"/>
        <rFont val="Times New Roman"/>
        <family val="1"/>
      </rPr>
      <t>20.0</t>
    </r>
  </si>
  <si>
    <t>ООО Костино</t>
  </si>
  <si>
    <t>ООО "Альянс"</t>
  </si>
  <si>
    <t>ООО "Сиблеспром"</t>
  </si>
  <si>
    <t>ООО "ЛПФ"</t>
  </si>
  <si>
    <t>УМП "Нижнеудинская Городская типография"</t>
  </si>
  <si>
    <t>ООО "Газета Тракт"</t>
  </si>
  <si>
    <r>
      <t xml:space="preserve">ООО "Сибирьтехсервис" </t>
    </r>
    <r>
      <rPr>
        <b/>
        <sz val="10"/>
        <rFont val="Times New Roman"/>
        <family val="1"/>
      </rPr>
      <t>29.24.9</t>
    </r>
  </si>
  <si>
    <t>в том числе:</t>
  </si>
  <si>
    <t>Производство и распределение электроэнергии, газа и воды - всего (E)</t>
  </si>
  <si>
    <t>Изделия кондитерские мучные</t>
  </si>
  <si>
    <t xml:space="preserve">Из них: сахаристые </t>
  </si>
  <si>
    <t>ООО Тайга</t>
  </si>
  <si>
    <t>ГЦХОБС 45.2 ,74.14</t>
  </si>
  <si>
    <t>(органы местного самоуправления при необходимости дополняют номенклатуру продукции) за  2011 год муниципального района муниципального образования "Нижнеудинский район"</t>
  </si>
  <si>
    <t>ООО Оазис</t>
  </si>
  <si>
    <t>Нижнеудинский почтамптУФПС Иркутсской области филиала ФГУП "Почта России"64.11 Богатырева Оксана Анатольевна 7  03 98</t>
  </si>
  <si>
    <t>Здравоохранение и предоставление социальных  и персональных услуг</t>
  </si>
  <si>
    <t>Здравоохранение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</si>
  <si>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</si>
  <si>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Транспорт и связь</t>
  </si>
  <si>
    <t xml:space="preserve">Выручка от реализации продукции, работ, услуг (в действующих ценах) предприятий малого бизнеса (с учетом микропредприятий) </t>
  </si>
  <si>
    <t>Состояние основных видов экономической деятельности хозяйствующих субъектов МО</t>
  </si>
  <si>
    <t>Объем отгруженных товаров собственного производства, выполненных работ и услуг собственными силами (С+D+E):</t>
  </si>
  <si>
    <t>%</t>
  </si>
  <si>
    <t>Добыча полезных ископаемых (C):</t>
  </si>
  <si>
    <t>Объем отгруженных товаров собственного производства, выполненных работ и услуг собственными силами</t>
  </si>
  <si>
    <t>Индекс промышленного производства</t>
  </si>
  <si>
    <t>Обрабатывающие производства (D):</t>
  </si>
  <si>
    <t>Производство и распределение электроэнергии, газа и воды (E):</t>
  </si>
  <si>
    <t xml:space="preserve">Сельское хозяйство </t>
  </si>
  <si>
    <t>Валовый выпуск продукции  в сельхозорганизациях</t>
  </si>
  <si>
    <t>ООО Бытовик 18.22</t>
  </si>
  <si>
    <t>Предоставление прочих коммунальных и социальных у слуг</t>
  </si>
  <si>
    <r>
      <t xml:space="preserve">ООО Сток  </t>
    </r>
    <r>
      <rPr>
        <b/>
        <sz val="10"/>
        <rFont val="Times New Roman"/>
        <family val="1"/>
      </rPr>
      <t>90.01</t>
    </r>
  </si>
  <si>
    <t>ООО УК Центр 70.32.1</t>
  </si>
  <si>
    <t>из них по отраслям социальной сферы:</t>
  </si>
  <si>
    <t>ВСЕГО по муниципальным образованиям</t>
  </si>
  <si>
    <t xml:space="preserve">***) В данной форме органы местного самоуправления показывают только ту продукцию, которая производится в муниципальном образовании, остальные наименования товаров удаляются. </t>
  </si>
  <si>
    <t>ОАО "Нижнеудинское аывиапредприятие"</t>
  </si>
  <si>
    <t>ООО Арбат</t>
  </si>
  <si>
    <t>ООО "Адмирал Колчак"</t>
  </si>
  <si>
    <t>ООО Бирюса</t>
  </si>
  <si>
    <t xml:space="preserve">Диагностика состояния предприятий организаций муниципального района </t>
  </si>
  <si>
    <t>муниципального образования "Нижнеудинский район" за 2011 год</t>
  </si>
  <si>
    <t>Нижнеудинский отдел филиала ФГУ "Россельхознадзор" по Иркутской области</t>
  </si>
  <si>
    <t>Стационарное рабочее место ФГУ всероссийского центра карантина растений</t>
  </si>
  <si>
    <t>ЗАО Алзамайское</t>
  </si>
  <si>
    <t>СХПК Таежный</t>
  </si>
  <si>
    <t>СХПК Исток</t>
  </si>
  <si>
    <t>СХПК Восход</t>
  </si>
  <si>
    <t xml:space="preserve">ООО Мельница </t>
  </si>
  <si>
    <t>АУ Костинский лесхоз</t>
  </si>
  <si>
    <t>ООО Нижнеудинский лесхоз</t>
  </si>
  <si>
    <t>ОГАУ Алзамайский лесхоз</t>
  </si>
  <si>
    <t>ЗАО Юникс</t>
  </si>
  <si>
    <t>УМП Аптека</t>
  </si>
  <si>
    <t>Среднемесячная начисленная заработная плата (без выплат социального характера) всего,</t>
  </si>
  <si>
    <t>Фонд платы труда</t>
  </si>
  <si>
    <t>Прожиточный минимум(начиная со 2 квартала, рассчитывается как среднее значение за период)</t>
  </si>
  <si>
    <t>Покупательская способность денежных доходов населения( соотношение среднедушевых денежных доходов и прожиточного минимума)</t>
  </si>
  <si>
    <t>Численность населения с доходами ниже прожиточного миинимума</t>
  </si>
  <si>
    <t>раз.</t>
  </si>
  <si>
    <t>Задолженность по заработной плате в целом по МО</t>
  </si>
  <si>
    <t>Исп. Шелкунова Г.П.</t>
  </si>
  <si>
    <t xml:space="preserve">                               трудоспособный возраст</t>
  </si>
  <si>
    <t xml:space="preserve">                     уд. вес в общей численности населения</t>
  </si>
  <si>
    <t xml:space="preserve">                              старше трудоспособного возраста</t>
  </si>
  <si>
    <t xml:space="preserve">                     уд.вес в общей численности населения</t>
  </si>
  <si>
    <r>
      <t>Шебертинское ПО</t>
    </r>
    <r>
      <rPr>
        <sz val="10"/>
        <color indexed="10"/>
        <rFont val="Times New Roman"/>
        <family val="1"/>
      </rPr>
      <t>52.11</t>
    </r>
  </si>
  <si>
    <r>
      <t>НПО "Кедр</t>
    </r>
    <r>
      <rPr>
        <sz val="10"/>
        <color indexed="10"/>
        <rFont val="Times New Roman"/>
        <family val="1"/>
      </rPr>
      <t>"</t>
    </r>
    <r>
      <rPr>
        <b/>
        <sz val="10"/>
        <color indexed="10"/>
        <rFont val="Times New Roman"/>
        <family val="1"/>
      </rPr>
      <t>52.11</t>
    </r>
  </si>
  <si>
    <t>Миграция населения( разница между числом прибывших и числом выбывших, приток(+), отток (-)</t>
  </si>
  <si>
    <t>Уд. вес численности городского населения в общей численности населения</t>
  </si>
  <si>
    <t>Наименование показателя</t>
  </si>
  <si>
    <t>Ед. изм.</t>
  </si>
  <si>
    <t>Итоги развития МО</t>
  </si>
  <si>
    <t>млн.руб.</t>
  </si>
  <si>
    <t>картофель 723,9</t>
  </si>
  <si>
    <t>мясо280,6</t>
  </si>
  <si>
    <t>молоко2030,1</t>
  </si>
  <si>
    <t>ЗАО СЛК</t>
  </si>
  <si>
    <t>ООО "Гранд мед"</t>
  </si>
  <si>
    <t>ООО "Родник"</t>
  </si>
  <si>
    <t>ООО Новолеспром</t>
  </si>
  <si>
    <t>ООО"Центр"</t>
  </si>
  <si>
    <r>
      <t>ООО "Кондитерская фабрика Сибирь"</t>
    </r>
    <r>
      <rPr>
        <b/>
        <sz val="10"/>
        <color indexed="10"/>
        <rFont val="Times New Roman"/>
        <family val="1"/>
      </rPr>
      <t>15.84.2</t>
    </r>
  </si>
  <si>
    <t>91.9</t>
  </si>
  <si>
    <t>ООО Телеверсия</t>
  </si>
  <si>
    <t xml:space="preserve">Теплоэнергия - всего              теплоресурс 57,1                    </t>
  </si>
  <si>
    <t>тыс. шт.</t>
  </si>
  <si>
    <t>ООО Гарант 31.20.1</t>
  </si>
  <si>
    <t>DK Производство машин и оборудования, всего</t>
  </si>
  <si>
    <t>Долян населения с доходами ниже прожиточного минимума</t>
  </si>
  <si>
    <t>Прочие</t>
  </si>
  <si>
    <t>ООО КлинСтар</t>
  </si>
  <si>
    <t>ООО Универсал 52.72 ремонт</t>
  </si>
  <si>
    <t>Государственное  управление и обеспечение военной безопасности; обязательное социальное обеспечение</t>
  </si>
  <si>
    <t>Управление</t>
  </si>
  <si>
    <t>Производство изделий из бетона для использования в строительстве</t>
  </si>
  <si>
    <t>26.61</t>
  </si>
  <si>
    <t xml:space="preserve">DB Текстильное и швейное производство,всего </t>
  </si>
  <si>
    <r>
      <t>ЗАО "Приисковое"</t>
    </r>
    <r>
      <rPr>
        <sz val="10"/>
        <color indexed="10"/>
        <rFont val="Times New Roman"/>
        <family val="1"/>
      </rPr>
      <t>13.20.41</t>
    </r>
  </si>
  <si>
    <t>DM Производство транспортных средств и оборудования,всего</t>
  </si>
  <si>
    <t>DL Производство электрооборудования,электронного и оптического  оборудования,всего</t>
  </si>
  <si>
    <t>ООО "ТМХ -сервис,филиал Нижнеудинский"35.20.9</t>
  </si>
  <si>
    <r>
      <t xml:space="preserve">ООО Вега </t>
    </r>
    <r>
      <rPr>
        <b/>
        <sz val="10"/>
        <color indexed="10"/>
        <rFont val="Times New Roman"/>
        <family val="1"/>
      </rPr>
      <t>45.21</t>
    </r>
  </si>
  <si>
    <t>Значение показателя за отчетный период</t>
  </si>
  <si>
    <t>Динамика,,%</t>
  </si>
  <si>
    <t xml:space="preserve">Прибыль, прибыльно работающих предприятий </t>
  </si>
  <si>
    <t>Индекс физического объема промышленного производства  (С+D+E) ***::</t>
  </si>
  <si>
    <t>Расчет индекса физического объема производства 
по элементарному виду деятельности,  исходя из динамики по товарам-представителям
 за   2008 год по МР МО "Нижнеудинский район"</t>
  </si>
  <si>
    <t>Наименование элементарного вида деятельности,
 товара-представителя</t>
  </si>
  <si>
    <t>Код ОКВЭД,
 код ОКП</t>
  </si>
  <si>
    <t>Произведено в натуральном выражении</t>
  </si>
  <si>
    <t>Средняя цена за единицу продукции, тыс. рублей</t>
  </si>
  <si>
    <t xml:space="preserve">Объем произведенной продукции в сопоставимых ценах </t>
  </si>
  <si>
    <t>Индекс физического объема,  (%) **)</t>
  </si>
  <si>
    <t>отчетный период</t>
  </si>
  <si>
    <t>соответст. период прошлого года</t>
  </si>
  <si>
    <t xml:space="preserve">за отчетный отчетный период             </t>
  </si>
  <si>
    <t>за соответствую-щий период прошлого года</t>
  </si>
  <si>
    <t>А</t>
  </si>
  <si>
    <t>Б</t>
  </si>
  <si>
    <t>7=итог гр.5/
итог гр.6*100</t>
  </si>
  <si>
    <t>ПРОМЫШЛЕННОЕ ПРОИЗВОДСТВО:</t>
  </si>
  <si>
    <t xml:space="preserve"> Добыча полезных ископаемых (Раздел С)</t>
  </si>
  <si>
    <t xml:space="preserve"> Добыча полезных ископаемых,кроме топливно-энергетических</t>
  </si>
  <si>
    <t>Подраздел СВ</t>
  </si>
  <si>
    <t>Добыча руд и песков драгоценных металлов (золота, серебра и металлов  платиновой группы)</t>
  </si>
  <si>
    <t>13.20.41</t>
  </si>
  <si>
    <t>кг</t>
  </si>
  <si>
    <t>1753009801</t>
  </si>
  <si>
    <t>х</t>
  </si>
  <si>
    <t xml:space="preserve"> Обрабатывающие производства (Раздел  D)</t>
  </si>
  <si>
    <t xml:space="preserve">Производство пищевых продуктов, включая напитки, и табака
</t>
  </si>
  <si>
    <t xml:space="preserve">Подраздел DA
</t>
  </si>
  <si>
    <t>Производство готовых и консервированных продуктов из мяса, мяса птицы,  мясных субпродуктов и крови животных</t>
  </si>
  <si>
    <t>15.13.1</t>
  </si>
  <si>
    <t>9213000000</t>
  </si>
  <si>
    <t>т</t>
  </si>
  <si>
    <t>9214010000</t>
  </si>
  <si>
    <t>Переработка и консервирование рыбо- и морепродуктов</t>
  </si>
  <si>
    <t>Граждане(физические лица), занимающиеся предпринимательской деятельностью без образования юридического лица (индивидуальные предприниматели, главы крестьянско-фермерских хозяйств)</t>
  </si>
  <si>
    <t>ООО Сидней</t>
  </si>
  <si>
    <t>Уд.весчисленности сельского населения в общейчисленности населения</t>
  </si>
  <si>
    <t>Трудовые ресурсы</t>
  </si>
  <si>
    <t>Численность населения-всего</t>
  </si>
  <si>
    <t>Занятые в экономике</t>
  </si>
  <si>
    <t xml:space="preserve">                     в том числе работающие по найму</t>
  </si>
  <si>
    <t>Учазщиеся  16 лет и старше</t>
  </si>
  <si>
    <t>Не занятые в экономике</t>
  </si>
  <si>
    <t xml:space="preserve">                    в том числе безработные граждане</t>
  </si>
  <si>
    <t>Доля занятых на малых предприятиях в общей численности занятых в экономике - всего, в т.ч. по видам экономической деятельности:</t>
  </si>
  <si>
    <t>*</t>
  </si>
  <si>
    <t>ЗАО Гранул 74.20</t>
  </si>
  <si>
    <t>ООО "Торговый центр Нижнеудинский" 74.8</t>
  </si>
  <si>
    <t xml:space="preserve">                      уд. вес в общей численности населения</t>
  </si>
  <si>
    <t>Возрастная структура населения</t>
  </si>
  <si>
    <t xml:space="preserve">                                моложе трудоспособного возраста</t>
  </si>
  <si>
    <t xml:space="preserve">В том числе из общей численности работающих численность работников малых предприятий (с учетом микропредприятий)-всего, </t>
  </si>
  <si>
    <t>Уровень регистрируемой безработицы(к трудоспособному населению)</t>
  </si>
  <si>
    <t xml:space="preserve">Среднедушевой денежный доход  </t>
  </si>
  <si>
    <t>руб.</t>
  </si>
  <si>
    <t xml:space="preserve">Среднемесячная начисленная заработная плата работников бюджетной сферы, финансируемой из консолидированного местного бюджета-всего, </t>
  </si>
  <si>
    <t>Производство минеральных тепло- и звукоизоляционных материалов и  изделий</t>
  </si>
  <si>
    <t>26.82.6</t>
  </si>
  <si>
    <t>Производство слюдопластовых материалов</t>
  </si>
  <si>
    <t>53359681</t>
  </si>
  <si>
    <t>тн</t>
  </si>
  <si>
    <t>Производство электронагревательных элементов</t>
  </si>
  <si>
    <t>ИТОГО по разделу Д</t>
  </si>
  <si>
    <t>Распределение электроэнергии</t>
  </si>
  <si>
    <t>40.10.3</t>
  </si>
  <si>
    <t>Производство пара и горячей воды (тепловой энергии) котельными</t>
  </si>
  <si>
    <t>40.30.14</t>
  </si>
  <si>
    <t>122000000</t>
  </si>
  <si>
    <t>тыс. Гкал</t>
  </si>
  <si>
    <t>Передача пара и горячей воды (тепловой энергии)</t>
  </si>
  <si>
    <t>40.30.2</t>
  </si>
  <si>
    <r>
      <t>ООО "Пульс"</t>
    </r>
    <r>
      <rPr>
        <b/>
        <sz val="10"/>
        <rFont val="Times New Roman"/>
        <family val="1"/>
      </rPr>
      <t>52.</t>
    </r>
  </si>
  <si>
    <t>ООО "Продсервис"</t>
  </si>
  <si>
    <t>ООО Бахус 52.25</t>
  </si>
  <si>
    <t>ООО "Море пива"</t>
  </si>
  <si>
    <t>ООО Магнат"</t>
  </si>
  <si>
    <t>Обрабатывающие производства, всего (D)</t>
  </si>
  <si>
    <r>
      <t>П</t>
    </r>
    <r>
      <rPr>
        <i/>
        <sz val="14"/>
        <rFont val="Times New Roman"/>
        <family val="1"/>
      </rPr>
      <t>роизводство безалкогольбных напитков</t>
    </r>
  </si>
  <si>
    <t>Обработка отходов  черных и цветных металлов</t>
  </si>
  <si>
    <t>ООО Проксима Втормет 37.10.1</t>
  </si>
  <si>
    <t>ОАО  ДЭП 152 63.21.22</t>
  </si>
  <si>
    <t>ООО Натан</t>
  </si>
  <si>
    <t>Производство какао, шоколада и сахаристых кондитерских изделий</t>
  </si>
  <si>
    <t>15.84</t>
  </si>
  <si>
    <t>9120000000</t>
  </si>
  <si>
    <t>Производство пива</t>
  </si>
  <si>
    <t>15.96</t>
  </si>
  <si>
    <t>Пиво</t>
  </si>
  <si>
    <t>9184200000</t>
  </si>
  <si>
    <t>тыс. дкл</t>
  </si>
  <si>
    <t>15,98,2</t>
  </si>
  <si>
    <t>9185010000</t>
  </si>
  <si>
    <t>тыс. дкл.</t>
  </si>
  <si>
    <t xml:space="preserve"> Обработка древесины и производство изделий из дерева
</t>
  </si>
  <si>
    <t xml:space="preserve">Подраздел DD
</t>
  </si>
  <si>
    <t>Производство пиломатериалов, кроме профилированных, толщиной более 6 мм; производство непропитанных железнодорожных и трамвайных шпал из древесины</t>
  </si>
  <si>
    <t>20.10.1</t>
  </si>
  <si>
    <t>Пиломатериалы, включая пиломатериалы из давальческого сырья</t>
  </si>
  <si>
    <t>5330000000</t>
  </si>
  <si>
    <t>тыс. м3</t>
  </si>
  <si>
    <t>Шпалы деревянные для железных дорог широкой колеи</t>
  </si>
  <si>
    <t>5341100000</t>
  </si>
  <si>
    <t>тыс.шт</t>
  </si>
  <si>
    <t>Производство пиломатериалов, профилированных по кромке или по пласти;  производство древесной шерсти, древесной муки; производство технологической  щепы или стружки</t>
  </si>
  <si>
    <t>20.10.2</t>
  </si>
  <si>
    <t>Технологическая щепа для производства целлюлозы и древесной массы из отходов лесопиления и деревообработки</t>
  </si>
  <si>
    <t>5313030000</t>
  </si>
  <si>
    <t>тыс. плотн. м3</t>
  </si>
  <si>
    <t xml:space="preserve">Целлюлозно-бумажное производство; издательская и полиграфическая деятельность
</t>
  </si>
  <si>
    <t xml:space="preserve">Подраздел DE
</t>
  </si>
  <si>
    <t>Печатание газеты</t>
  </si>
  <si>
    <t>22,21</t>
  </si>
  <si>
    <t>9510000000</t>
  </si>
  <si>
    <t>Полиграфическая деятельность, не включенная в другие группировки</t>
  </si>
  <si>
    <t>22.22</t>
  </si>
  <si>
    <t>Бланочная продукция</t>
  </si>
  <si>
    <t>9500000000</t>
  </si>
  <si>
    <t>тыс.шт.</t>
  </si>
  <si>
    <t xml:space="preserve">Производство прочих неметаллических минеральных продуктов
</t>
  </si>
  <si>
    <t xml:space="preserve">Подраздел DI
</t>
  </si>
  <si>
    <r>
      <t>ООО "Соболь"</t>
    </r>
    <r>
      <rPr>
        <sz val="10"/>
        <color indexed="10"/>
        <rFont val="Times New Roman"/>
        <family val="1"/>
      </rPr>
      <t xml:space="preserve"> 74.60</t>
    </r>
  </si>
  <si>
    <r>
      <t>ООО Промклин</t>
    </r>
    <r>
      <rPr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74.70.1</t>
    </r>
  </si>
  <si>
    <r>
      <t xml:space="preserve">ООО Сибстрой </t>
    </r>
    <r>
      <rPr>
        <b/>
        <sz val="10"/>
        <rFont val="Times New Roman"/>
        <family val="1"/>
      </rPr>
      <t>45.21</t>
    </r>
  </si>
  <si>
    <r>
      <t xml:space="preserve">Оборотное локомотивное депо .-сНижнеудинск эксплутационного локомотивного депо Тайшет </t>
    </r>
    <r>
      <rPr>
        <b/>
        <sz val="10"/>
        <rFont val="Times New Roman"/>
        <family val="1"/>
      </rPr>
      <t>ТДЭ-51 60.1</t>
    </r>
  </si>
  <si>
    <r>
      <t>Безалкогольные напитки Шеб.ПО-</t>
    </r>
    <r>
      <rPr>
        <sz val="14"/>
        <color indexed="10"/>
        <rFont val="Times New Roman"/>
        <family val="1"/>
      </rPr>
      <t>425</t>
    </r>
    <r>
      <rPr>
        <sz val="14"/>
        <rFont val="Times New Roman"/>
        <family val="1"/>
      </rPr>
      <t>дкл ,кедр-</t>
    </r>
    <r>
      <rPr>
        <sz val="14"/>
        <color indexed="10"/>
        <rFont val="Times New Roman"/>
        <family val="1"/>
      </rPr>
      <t>29,4</t>
    </r>
    <r>
      <rPr>
        <sz val="14"/>
        <rFont val="Times New Roman"/>
        <family val="1"/>
      </rPr>
      <t>, город -</t>
    </r>
    <r>
      <rPr>
        <sz val="14"/>
        <color indexed="10"/>
        <rFont val="Times New Roman"/>
        <family val="1"/>
      </rPr>
      <t>2,6</t>
    </r>
  </si>
  <si>
    <t>Образование</t>
  </si>
  <si>
    <t>Среднемесячная начисленная заработная плата работников малых предприятий (с учетом микропредприятий)</t>
  </si>
  <si>
    <t>Валовый совокупный доход (сумма ФОТ, выплат соцхарактера, прочих доходов), в том числе:</t>
  </si>
  <si>
    <t>Прочие доходы</t>
  </si>
  <si>
    <t>ООО "Медиаком"</t>
  </si>
  <si>
    <t>Примечаниене :*нет данных областной статистики.</t>
  </si>
  <si>
    <t>** Выручка, прибыль,убытки за 2011 и 2010 годы показаны без централизованных плательщиков</t>
  </si>
  <si>
    <t>выручка 2010год</t>
  </si>
  <si>
    <t>убыток 2010г.</t>
  </si>
  <si>
    <t>всего</t>
  </si>
  <si>
    <t>ЖБИ</t>
  </si>
  <si>
    <t>ТМХ</t>
  </si>
  <si>
    <t>КЭЧ</t>
  </si>
  <si>
    <t>Облкоммунэнерго</t>
  </si>
  <si>
    <t>Облкоммунэнерго-сбыт</t>
  </si>
  <si>
    <t xml:space="preserve">Электроэнергия - </t>
  </si>
  <si>
    <r>
      <t xml:space="preserve">Котельными   ГЦХ  - </t>
    </r>
    <r>
      <rPr>
        <sz val="14"/>
        <color indexed="10"/>
        <rFont val="Times New Roman"/>
        <family val="1"/>
      </rPr>
      <t xml:space="preserve">62,965    </t>
    </r>
    <r>
      <rPr>
        <sz val="14"/>
        <rFont val="Times New Roman"/>
        <family val="1"/>
      </rPr>
      <t xml:space="preserve">    Алз.  </t>
    </r>
    <r>
      <rPr>
        <sz val="14"/>
        <color indexed="10"/>
        <rFont val="Times New Roman"/>
        <family val="1"/>
      </rPr>
      <t xml:space="preserve"> 3,826   </t>
    </r>
    <r>
      <rPr>
        <sz val="14"/>
        <rFont val="Times New Roman"/>
        <family val="1"/>
      </rPr>
      <t xml:space="preserve">        ,тайга-0,</t>
    </r>
    <r>
      <rPr>
        <sz val="14"/>
        <color indexed="10"/>
        <rFont val="Times New Roman"/>
        <family val="1"/>
      </rPr>
      <t>796</t>
    </r>
    <r>
      <rPr>
        <sz val="14"/>
        <rFont val="Times New Roman"/>
        <family val="1"/>
      </rPr>
      <t xml:space="preserve">     ,         ржкх -</t>
    </r>
    <r>
      <rPr>
        <sz val="14"/>
        <color indexed="10"/>
        <rFont val="Times New Roman"/>
        <family val="1"/>
      </rPr>
      <t>7,252</t>
    </r>
    <r>
      <rPr>
        <sz val="14"/>
        <rFont val="Times New Roman"/>
        <family val="1"/>
      </rPr>
      <t>, Теплоресурс-</t>
    </r>
    <r>
      <rPr>
        <sz val="14"/>
        <color indexed="10"/>
        <rFont val="Times New Roman"/>
        <family val="1"/>
      </rPr>
      <t>118,65</t>
    </r>
    <r>
      <rPr>
        <sz val="14"/>
        <rFont val="Times New Roman"/>
        <family val="1"/>
      </rPr>
      <t xml:space="preserve"> </t>
    </r>
  </si>
  <si>
    <t>Значение показателя за соответствующий период прошлого года **</t>
  </si>
  <si>
    <t xml:space="preserve">Выручка от реализации продукции, работ, услуг (в действующих ценах) по полному кругу организаций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</si>
</sst>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"/>
    <numFmt numFmtId="183" formatCode="#,##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"/>
    <numFmt numFmtId="189" formatCode="0.0000"/>
    <numFmt numFmtId="190" formatCode="0.000000"/>
    <numFmt numFmtId="191" formatCode="0.0000000"/>
    <numFmt numFmtId="192" formatCode="0.00000000"/>
    <numFmt numFmtId="193" formatCode="0.0000000000"/>
    <numFmt numFmtId="194" formatCode="0.000000000"/>
    <numFmt numFmtId="195" formatCode="_(* #,##0.0_);_(* \(#,##0.0\);_(* &quot;-&quot;??_);_(@_)"/>
    <numFmt numFmtId="196" formatCode="_(* #,##0.000_);_(* \(#,##0.000\);_(* &quot;-&quot;??_);_(@_)"/>
  </numFmts>
  <fonts count="43">
    <font>
      <sz val="10"/>
      <name val="Arial"/>
      <family val="0"/>
    </font>
    <font>
      <b/>
      <sz val="10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sz val="8"/>
      <name val="Arial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2"/>
    </font>
    <font>
      <b/>
      <i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sz val="14"/>
      <name val="Arial"/>
      <family val="0"/>
    </font>
    <font>
      <sz val="9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6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10"/>
      <name val="Arial"/>
      <family val="0"/>
    </font>
    <font>
      <sz val="10"/>
      <color indexed="10"/>
      <name val="Arial Cyr"/>
      <family val="0"/>
    </font>
    <font>
      <sz val="12"/>
      <color indexed="10"/>
      <name val="Arial"/>
      <family val="2"/>
    </font>
    <font>
      <b/>
      <i/>
      <sz val="10"/>
      <color indexed="10"/>
      <name val="Times New Roman"/>
      <family val="1"/>
    </font>
    <font>
      <sz val="14"/>
      <color indexed="10"/>
      <name val="Arial Cyr"/>
      <family val="0"/>
    </font>
    <font>
      <sz val="10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medium"/>
    </border>
    <border>
      <left style="thin"/>
      <right style="thin"/>
      <top>
        <color indexed="63"/>
      </top>
      <bottom style="dashed">
        <color indexed="23"/>
      </bottom>
    </border>
    <border>
      <left style="thin"/>
      <right style="thin"/>
      <top style="dashed">
        <color indexed="23"/>
      </top>
      <bottom style="dashed">
        <color indexed="23"/>
      </bottom>
    </border>
    <border>
      <left style="thin"/>
      <right style="thin"/>
      <top style="dashed">
        <color indexed="23"/>
      </top>
      <bottom>
        <color indexed="63"/>
      </bottom>
    </border>
    <border>
      <left style="thin"/>
      <right>
        <color indexed="63"/>
      </right>
      <top style="dashed">
        <color indexed="23"/>
      </top>
      <bottom style="dashed">
        <color indexed="23"/>
      </bottom>
    </border>
    <border>
      <left style="thin"/>
      <right style="thin"/>
      <top style="dashed">
        <color indexed="2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dashed">
        <color indexed="2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ashed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Fill="1" applyAlignment="1">
      <alignment/>
    </xf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/>
    </xf>
    <xf numFmtId="0" fontId="1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182" fontId="11" fillId="0" borderId="1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right" vertical="center" wrapText="1"/>
    </xf>
    <xf numFmtId="0" fontId="14" fillId="0" borderId="13" xfId="0" applyFont="1" applyBorder="1" applyAlignment="1">
      <alignment horizontal="center" vertical="center"/>
    </xf>
    <xf numFmtId="182" fontId="11" fillId="0" borderId="13" xfId="0" applyNumberFormat="1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/>
    </xf>
    <xf numFmtId="182" fontId="11" fillId="0" borderId="14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5" fillId="0" borderId="14" xfId="0" applyFont="1" applyFill="1" applyBorder="1" applyAlignment="1">
      <alignment horizontal="left" vertical="center" wrapText="1"/>
    </xf>
    <xf numFmtId="182" fontId="14" fillId="0" borderId="14" xfId="0" applyNumberFormat="1" applyFont="1" applyBorder="1" applyAlignment="1">
      <alignment vertical="center"/>
    </xf>
    <xf numFmtId="0" fontId="10" fillId="0" borderId="14" xfId="0" applyFont="1" applyBorder="1" applyAlignment="1">
      <alignment horizontal="center" vertical="center" wrapText="1"/>
    </xf>
    <xf numFmtId="182" fontId="14" fillId="0" borderId="14" xfId="0" applyNumberFormat="1" applyFont="1" applyBorder="1" applyAlignment="1">
      <alignment vertical="center" wrapText="1"/>
    </xf>
    <xf numFmtId="0" fontId="14" fillId="0" borderId="14" xfId="0" applyFont="1" applyFill="1" applyBorder="1" applyAlignment="1">
      <alignment horizontal="left" vertical="center" wrapText="1"/>
    </xf>
    <xf numFmtId="182" fontId="10" fillId="0" borderId="14" xfId="0" applyNumberFormat="1" applyFont="1" applyBorder="1" applyAlignment="1">
      <alignment vertical="center" wrapText="1"/>
    </xf>
    <xf numFmtId="0" fontId="16" fillId="0" borderId="14" xfId="0" applyFont="1" applyBorder="1" applyAlignment="1">
      <alignment horizontal="left" vertical="center" wrapText="1"/>
    </xf>
    <xf numFmtId="182" fontId="11" fillId="0" borderId="14" xfId="0" applyNumberFormat="1" applyFont="1" applyBorder="1" applyAlignment="1">
      <alignment vertical="center" wrapText="1"/>
    </xf>
    <xf numFmtId="49" fontId="15" fillId="0" borderId="14" xfId="0" applyNumberFormat="1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7" fillId="0" borderId="14" xfId="0" applyFont="1" applyBorder="1" applyAlignment="1">
      <alignment horizontal="center" vertical="center"/>
    </xf>
    <xf numFmtId="0" fontId="15" fillId="0" borderId="14" xfId="0" applyFont="1" applyFill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182" fontId="11" fillId="0" borderId="14" xfId="0" applyNumberFormat="1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center" vertical="center" wrapText="1"/>
    </xf>
    <xf numFmtId="3" fontId="11" fillId="0" borderId="16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left" wrapText="1"/>
    </xf>
    <xf numFmtId="0" fontId="14" fillId="0" borderId="14" xfId="0" applyFont="1" applyBorder="1" applyAlignment="1">
      <alignment horizontal="left"/>
    </xf>
    <xf numFmtId="0" fontId="14" fillId="0" borderId="14" xfId="0" applyFont="1" applyBorder="1" applyAlignment="1">
      <alignment horizontal="left" wrapText="1"/>
    </xf>
    <xf numFmtId="0" fontId="15" fillId="0" borderId="14" xfId="0" applyFont="1" applyBorder="1" applyAlignment="1">
      <alignment horizontal="left" wrapText="1"/>
    </xf>
    <xf numFmtId="0" fontId="15" fillId="0" borderId="14" xfId="0" applyFont="1" applyBorder="1" applyAlignment="1">
      <alignment horizontal="right" wrapText="1"/>
    </xf>
    <xf numFmtId="0" fontId="14" fillId="0" borderId="14" xfId="0" applyFont="1" applyFill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5" fillId="0" borderId="14" xfId="0" applyFont="1" applyFill="1" applyBorder="1" applyAlignment="1">
      <alignment horizontal="left" wrapText="1"/>
    </xf>
    <xf numFmtId="0" fontId="14" fillId="0" borderId="14" xfId="0" applyFont="1" applyFill="1" applyBorder="1" applyAlignment="1">
      <alignment horizontal="justify" wrapText="1"/>
    </xf>
    <xf numFmtId="0" fontId="14" fillId="0" borderId="14" xfId="0" applyFont="1" applyFill="1" applyBorder="1" applyAlignment="1">
      <alignment horizontal="justify" vertical="center" wrapText="1"/>
    </xf>
    <xf numFmtId="0" fontId="14" fillId="0" borderId="14" xfId="0" applyFont="1" applyBorder="1" applyAlignment="1">
      <alignment horizontal="justify"/>
    </xf>
    <xf numFmtId="0" fontId="14" fillId="0" borderId="14" xfId="0" applyFont="1" applyBorder="1" applyAlignment="1">
      <alignment horizontal="justify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justify" vertical="center" wrapText="1"/>
    </xf>
    <xf numFmtId="0" fontId="13" fillId="0" borderId="14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0" fontId="14" fillId="0" borderId="1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180" fontId="1" fillId="0" borderId="1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2" fillId="3" borderId="0" xfId="0" applyFont="1" applyFill="1" applyAlignment="1">
      <alignment/>
    </xf>
    <xf numFmtId="0" fontId="1" fillId="3" borderId="6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3" fillId="3" borderId="18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180" fontId="1" fillId="0" borderId="5" xfId="0" applyNumberFormat="1" applyFont="1" applyFill="1" applyBorder="1" applyAlignment="1">
      <alignment vertical="center"/>
    </xf>
    <xf numFmtId="0" fontId="1" fillId="4" borderId="19" xfId="0" applyFont="1" applyFill="1" applyBorder="1" applyAlignment="1">
      <alignment vertical="center"/>
    </xf>
    <xf numFmtId="0" fontId="1" fillId="4" borderId="5" xfId="0" applyFont="1" applyFill="1" applyBorder="1" applyAlignment="1">
      <alignment vertical="center"/>
    </xf>
    <xf numFmtId="0" fontId="0" fillId="5" borderId="0" xfId="0" applyFill="1" applyAlignment="1">
      <alignment/>
    </xf>
    <xf numFmtId="0" fontId="13" fillId="0" borderId="2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0" fontId="25" fillId="0" borderId="0" xfId="0" applyFont="1" applyAlignment="1">
      <alignment/>
    </xf>
    <xf numFmtId="0" fontId="14" fillId="0" borderId="21" xfId="0" applyFont="1" applyBorder="1" applyAlignment="1">
      <alignment horizontal="left" vertical="center" wrapText="1"/>
    </xf>
    <xf numFmtId="0" fontId="0" fillId="0" borderId="22" xfId="0" applyBorder="1" applyAlignment="1">
      <alignment/>
    </xf>
    <xf numFmtId="0" fontId="15" fillId="0" borderId="14" xfId="0" applyFont="1" applyBorder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26" fillId="0" borderId="0" xfId="0" applyFont="1" applyAlignment="1">
      <alignment/>
    </xf>
    <xf numFmtId="0" fontId="3" fillId="0" borderId="1" xfId="0" applyFont="1" applyFill="1" applyBorder="1" applyAlignment="1">
      <alignment vertical="center"/>
    </xf>
    <xf numFmtId="0" fontId="23" fillId="0" borderId="0" xfId="0" applyFont="1" applyAlignment="1">
      <alignment/>
    </xf>
    <xf numFmtId="183" fontId="11" fillId="0" borderId="14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0" fontId="10" fillId="0" borderId="0" xfId="0" applyFont="1" applyAlignment="1">
      <alignment/>
    </xf>
    <xf numFmtId="0" fontId="14" fillId="0" borderId="23" xfId="0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wrapText="1"/>
    </xf>
    <xf numFmtId="49" fontId="10" fillId="0" borderId="25" xfId="0" applyNumberFormat="1" applyFont="1" applyBorder="1" applyAlignment="1">
      <alignment horizontal="center" wrapText="1"/>
    </xf>
    <xf numFmtId="0" fontId="14" fillId="0" borderId="25" xfId="0" applyFont="1" applyBorder="1" applyAlignment="1">
      <alignment horizontal="center"/>
    </xf>
    <xf numFmtId="0" fontId="14" fillId="6" borderId="25" xfId="0" applyFont="1" applyFill="1" applyBorder="1" applyAlignment="1">
      <alignment horizontal="center" wrapText="1"/>
    </xf>
    <xf numFmtId="181" fontId="10" fillId="0" borderId="25" xfId="0" applyNumberFormat="1" applyFont="1" applyBorder="1" applyAlignment="1">
      <alignment/>
    </xf>
    <xf numFmtId="181" fontId="10" fillId="6" borderId="26" xfId="0" applyNumberFormat="1" applyFont="1" applyFill="1" applyBorder="1" applyAlignment="1">
      <alignment/>
    </xf>
    <xf numFmtId="0" fontId="15" fillId="0" borderId="25" xfId="0" applyFont="1" applyBorder="1" applyAlignment="1">
      <alignment wrapText="1"/>
    </xf>
    <xf numFmtId="49" fontId="15" fillId="0" borderId="25" xfId="0" applyNumberFormat="1" applyFont="1" applyBorder="1" applyAlignment="1">
      <alignment horizontal="center" wrapText="1"/>
    </xf>
    <xf numFmtId="0" fontId="14" fillId="0" borderId="25" xfId="0" applyFont="1" applyBorder="1" applyAlignment="1">
      <alignment/>
    </xf>
    <xf numFmtId="0" fontId="14" fillId="6" borderId="25" xfId="0" applyFont="1" applyFill="1" applyBorder="1" applyAlignment="1">
      <alignment/>
    </xf>
    <xf numFmtId="0" fontId="14" fillId="0" borderId="25" xfId="0" applyFont="1" applyBorder="1" applyAlignment="1">
      <alignment wrapText="1"/>
    </xf>
    <xf numFmtId="181" fontId="14" fillId="0" borderId="25" xfId="0" applyNumberFormat="1" applyFont="1" applyBorder="1" applyAlignment="1">
      <alignment/>
    </xf>
    <xf numFmtId="49" fontId="14" fillId="0" borderId="25" xfId="0" applyNumberFormat="1" applyFont="1" applyBorder="1" applyAlignment="1">
      <alignment horizontal="center" wrapText="1"/>
    </xf>
    <xf numFmtId="0" fontId="14" fillId="0" borderId="25" xfId="0" applyFont="1" applyBorder="1" applyAlignment="1">
      <alignment horizontal="center" wrapText="1"/>
    </xf>
    <xf numFmtId="0" fontId="10" fillId="0" borderId="27" xfId="0" applyFont="1" applyBorder="1" applyAlignment="1">
      <alignment wrapText="1"/>
    </xf>
    <xf numFmtId="49" fontId="14" fillId="0" borderId="28" xfId="0" applyNumberFormat="1" applyFont="1" applyBorder="1" applyAlignment="1">
      <alignment wrapText="1"/>
    </xf>
    <xf numFmtId="0" fontId="14" fillId="0" borderId="29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6" xfId="0" applyFont="1" applyBorder="1" applyAlignment="1">
      <alignment horizontal="center" wrapText="1"/>
    </xf>
    <xf numFmtId="0" fontId="14" fillId="0" borderId="26" xfId="0" applyFont="1" applyBorder="1" applyAlignment="1">
      <alignment/>
    </xf>
    <xf numFmtId="0" fontId="10" fillId="0" borderId="30" xfId="0" applyFont="1" applyBorder="1" applyAlignment="1">
      <alignment vertical="top" wrapText="1"/>
    </xf>
    <xf numFmtId="49" fontId="10" fillId="0" borderId="30" xfId="0" applyNumberFormat="1" applyFont="1" applyBorder="1" applyAlignment="1">
      <alignment horizontal="center" vertical="top" wrapText="1"/>
    </xf>
    <xf numFmtId="0" fontId="14" fillId="0" borderId="30" xfId="0" applyFont="1" applyBorder="1" applyAlignment="1">
      <alignment horizontal="center"/>
    </xf>
    <xf numFmtId="0" fontId="14" fillId="6" borderId="30" xfId="0" applyFont="1" applyFill="1" applyBorder="1" applyAlignment="1">
      <alignment horizontal="center" wrapText="1"/>
    </xf>
    <xf numFmtId="181" fontId="10" fillId="0" borderId="30" xfId="0" applyNumberFormat="1" applyFont="1" applyBorder="1" applyAlignment="1">
      <alignment/>
    </xf>
    <xf numFmtId="181" fontId="10" fillId="0" borderId="26" xfId="0" applyNumberFormat="1" applyFont="1" applyBorder="1" applyAlignment="1">
      <alignment/>
    </xf>
    <xf numFmtId="181" fontId="13" fillId="0" borderId="25" xfId="0" applyNumberFormat="1" applyFont="1" applyBorder="1" applyAlignment="1">
      <alignment/>
    </xf>
    <xf numFmtId="181" fontId="13" fillId="0" borderId="26" xfId="0" applyNumberFormat="1" applyFont="1" applyBorder="1" applyAlignment="1">
      <alignment/>
    </xf>
    <xf numFmtId="181" fontId="14" fillId="2" borderId="26" xfId="0" applyNumberFormat="1" applyFont="1" applyFill="1" applyBorder="1" applyAlignment="1">
      <alignment/>
    </xf>
    <xf numFmtId="49" fontId="14" fillId="0" borderId="25" xfId="0" applyNumberFormat="1" applyFont="1" applyBorder="1" applyAlignment="1">
      <alignment wrapText="1"/>
    </xf>
    <xf numFmtId="181" fontId="13" fillId="2" borderId="26" xfId="0" applyNumberFormat="1" applyFont="1" applyFill="1" applyBorder="1" applyAlignment="1">
      <alignment/>
    </xf>
    <xf numFmtId="0" fontId="10" fillId="0" borderId="25" xfId="0" applyFont="1" applyBorder="1" applyAlignment="1">
      <alignment vertical="top" wrapText="1"/>
    </xf>
    <xf numFmtId="49" fontId="10" fillId="0" borderId="25" xfId="0" applyNumberFormat="1" applyFont="1" applyBorder="1" applyAlignment="1">
      <alignment horizontal="center" vertical="top" wrapText="1"/>
    </xf>
    <xf numFmtId="181" fontId="10" fillId="2" borderId="26" xfId="0" applyNumberFormat="1" applyFont="1" applyFill="1" applyBorder="1" applyAlignment="1">
      <alignment/>
    </xf>
    <xf numFmtId="181" fontId="13" fillId="6" borderId="26" xfId="0" applyNumberFormat="1" applyFont="1" applyFill="1" applyBorder="1" applyAlignment="1">
      <alignment/>
    </xf>
    <xf numFmtId="181" fontId="14" fillId="6" borderId="26" xfId="0" applyNumberFormat="1" applyFont="1" applyFill="1" applyBorder="1" applyAlignment="1">
      <alignment/>
    </xf>
    <xf numFmtId="0" fontId="14" fillId="0" borderId="25" xfId="0" applyFont="1" applyBorder="1" applyAlignment="1">
      <alignment vertical="top" wrapText="1"/>
    </xf>
    <xf numFmtId="49" fontId="14" fillId="0" borderId="25" xfId="0" applyNumberFormat="1" applyFont="1" applyBorder="1" applyAlignment="1">
      <alignment horizontal="center" vertical="top" wrapText="1"/>
    </xf>
    <xf numFmtId="181" fontId="10" fillId="0" borderId="31" xfId="0" applyNumberFormat="1" applyFont="1" applyBorder="1" applyAlignment="1">
      <alignment/>
    </xf>
    <xf numFmtId="0" fontId="15" fillId="0" borderId="25" xfId="0" applyFont="1" applyBorder="1" applyAlignment="1">
      <alignment/>
    </xf>
    <xf numFmtId="181" fontId="14" fillId="0" borderId="26" xfId="0" applyNumberFormat="1" applyFont="1" applyBorder="1" applyAlignment="1">
      <alignment/>
    </xf>
    <xf numFmtId="0" fontId="14" fillId="0" borderId="32" xfId="0" applyFont="1" applyFill="1" applyBorder="1" applyAlignment="1">
      <alignment vertical="top" wrapText="1"/>
    </xf>
    <xf numFmtId="49" fontId="14" fillId="0" borderId="32" xfId="0" applyNumberFormat="1" applyFont="1" applyBorder="1" applyAlignment="1">
      <alignment horizontal="center" vertical="top" wrapText="1"/>
    </xf>
    <xf numFmtId="0" fontId="14" fillId="0" borderId="32" xfId="0" applyFont="1" applyBorder="1" applyAlignment="1">
      <alignment horizontal="center"/>
    </xf>
    <xf numFmtId="0" fontId="14" fillId="6" borderId="32" xfId="0" applyFont="1" applyFill="1" applyBorder="1" applyAlignment="1">
      <alignment horizontal="center" wrapText="1"/>
    </xf>
    <xf numFmtId="0" fontId="10" fillId="0" borderId="26" xfId="0" applyFont="1" applyBorder="1" applyAlignment="1">
      <alignment wrapText="1"/>
    </xf>
    <xf numFmtId="49" fontId="14" fillId="0" borderId="26" xfId="0" applyNumberFormat="1" applyFont="1" applyBorder="1" applyAlignment="1">
      <alignment horizontal="center" wrapText="1"/>
    </xf>
    <xf numFmtId="0" fontId="14" fillId="0" borderId="25" xfId="0" applyFont="1" applyBorder="1" applyAlignment="1">
      <alignment vertical="center" wrapText="1"/>
    </xf>
    <xf numFmtId="0" fontId="14" fillId="0" borderId="32" xfId="0" applyFont="1" applyBorder="1" applyAlignment="1">
      <alignment wrapText="1"/>
    </xf>
    <xf numFmtId="49" fontId="14" fillId="0" borderId="32" xfId="0" applyNumberFormat="1" applyFont="1" applyBorder="1" applyAlignment="1">
      <alignment horizontal="center" wrapText="1"/>
    </xf>
    <xf numFmtId="0" fontId="14" fillId="0" borderId="32" xfId="0" applyFont="1" applyBorder="1" applyAlignment="1">
      <alignment horizontal="center" wrapText="1"/>
    </xf>
    <xf numFmtId="0" fontId="15" fillId="0" borderId="31" xfId="0" applyFont="1" applyBorder="1" applyAlignment="1">
      <alignment wrapText="1"/>
    </xf>
    <xf numFmtId="49" fontId="14" fillId="0" borderId="31" xfId="0" applyNumberFormat="1" applyFont="1" applyBorder="1" applyAlignment="1">
      <alignment horizontal="center" wrapText="1"/>
    </xf>
    <xf numFmtId="0" fontId="14" fillId="0" borderId="31" xfId="0" applyFont="1" applyBorder="1" applyAlignment="1">
      <alignment horizontal="center"/>
    </xf>
    <xf numFmtId="0" fontId="14" fillId="0" borderId="31" xfId="0" applyFont="1" applyBorder="1" applyAlignment="1">
      <alignment horizontal="center" wrapText="1"/>
    </xf>
    <xf numFmtId="0" fontId="10" fillId="0" borderId="26" xfId="0" applyFont="1" applyBorder="1" applyAlignment="1">
      <alignment vertical="center" wrapText="1"/>
    </xf>
    <xf numFmtId="49" fontId="14" fillId="0" borderId="26" xfId="0" applyNumberFormat="1" applyFont="1" applyBorder="1" applyAlignment="1">
      <alignment horizontal="center"/>
    </xf>
    <xf numFmtId="0" fontId="15" fillId="0" borderId="30" xfId="0" applyFont="1" applyBorder="1" applyAlignment="1">
      <alignment wrapText="1"/>
    </xf>
    <xf numFmtId="49" fontId="10" fillId="0" borderId="30" xfId="0" applyNumberFormat="1" applyFont="1" applyBorder="1" applyAlignment="1">
      <alignment horizontal="center" wrapText="1"/>
    </xf>
    <xf numFmtId="0" fontId="14" fillId="0" borderId="30" xfId="0" applyFont="1" applyBorder="1" applyAlignment="1">
      <alignment/>
    </xf>
    <xf numFmtId="0" fontId="14" fillId="6" borderId="30" xfId="0" applyFont="1" applyFill="1" applyBorder="1" applyAlignment="1">
      <alignment/>
    </xf>
    <xf numFmtId="0" fontId="14" fillId="0" borderId="25" xfId="0" applyFont="1" applyBorder="1" applyAlignment="1">
      <alignment horizontal="center" vertical="center" wrapText="1"/>
    </xf>
    <xf numFmtId="0" fontId="15" fillId="0" borderId="25" xfId="0" applyFont="1" applyBorder="1" applyAlignment="1">
      <alignment vertical="center" wrapText="1"/>
    </xf>
    <xf numFmtId="0" fontId="10" fillId="0" borderId="32" xfId="0" applyFont="1" applyBorder="1" applyAlignment="1">
      <alignment/>
    </xf>
    <xf numFmtId="0" fontId="14" fillId="0" borderId="30" xfId="0" applyFont="1" applyBorder="1" applyAlignment="1">
      <alignment vertical="center" wrapText="1"/>
    </xf>
    <xf numFmtId="49" fontId="14" fillId="0" borderId="30" xfId="0" applyNumberFormat="1" applyFont="1" applyBorder="1" applyAlignment="1">
      <alignment wrapText="1"/>
    </xf>
    <xf numFmtId="0" fontId="14" fillId="0" borderId="30" xfId="0" applyFont="1" applyBorder="1" applyAlignment="1">
      <alignment horizontal="center" wrapText="1"/>
    </xf>
    <xf numFmtId="0" fontId="14" fillId="0" borderId="25" xfId="0" applyFont="1" applyFill="1" applyBorder="1" applyAlignment="1">
      <alignment vertical="center" wrapText="1"/>
    </xf>
    <xf numFmtId="0" fontId="14" fillId="0" borderId="0" xfId="0" applyFont="1" applyBorder="1" applyAlignment="1">
      <alignment/>
    </xf>
    <xf numFmtId="0" fontId="14" fillId="0" borderId="33" xfId="0" applyFont="1" applyBorder="1" applyAlignment="1">
      <alignment/>
    </xf>
    <xf numFmtId="0" fontId="14" fillId="0" borderId="34" xfId="0" applyFont="1" applyBorder="1" applyAlignment="1">
      <alignment/>
    </xf>
    <xf numFmtId="49" fontId="14" fillId="0" borderId="35" xfId="0" applyNumberFormat="1" applyFont="1" applyBorder="1" applyAlignment="1">
      <alignment/>
    </xf>
    <xf numFmtId="0" fontId="14" fillId="0" borderId="35" xfId="0" applyFont="1" applyBorder="1" applyAlignment="1">
      <alignment/>
    </xf>
    <xf numFmtId="0" fontId="14" fillId="0" borderId="36" xfId="0" applyFont="1" applyBorder="1" applyAlignment="1">
      <alignment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/>
    </xf>
    <xf numFmtId="0" fontId="28" fillId="5" borderId="0" xfId="0" applyFont="1" applyFill="1" applyBorder="1" applyAlignment="1">
      <alignment horizontal="left" vertical="center" wrapText="1"/>
    </xf>
    <xf numFmtId="0" fontId="29" fillId="0" borderId="0" xfId="0" applyFont="1" applyAlignment="1">
      <alignment/>
    </xf>
    <xf numFmtId="0" fontId="29" fillId="5" borderId="0" xfId="0" applyFont="1" applyFill="1" applyAlignment="1">
      <alignment/>
    </xf>
    <xf numFmtId="0" fontId="13" fillId="0" borderId="37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4" borderId="38" xfId="0" applyFont="1" applyFill="1" applyBorder="1" applyAlignment="1">
      <alignment vertical="center"/>
    </xf>
    <xf numFmtId="0" fontId="25" fillId="0" borderId="0" xfId="0" applyFont="1" applyAlignment="1">
      <alignment vertical="justify"/>
    </xf>
    <xf numFmtId="181" fontId="11" fillId="0" borderId="14" xfId="0" applyNumberFormat="1" applyFont="1" applyFill="1" applyBorder="1" applyAlignment="1">
      <alignment horizontal="center" vertical="center" wrapText="1"/>
    </xf>
    <xf numFmtId="1" fontId="23" fillId="0" borderId="0" xfId="0" applyNumberFormat="1" applyFont="1" applyAlignment="1">
      <alignment/>
    </xf>
    <xf numFmtId="0" fontId="30" fillId="0" borderId="0" xfId="0" applyFont="1" applyAlignment="1">
      <alignment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1" fillId="3" borderId="18" xfId="0" applyFont="1" applyFill="1" applyBorder="1" applyAlignment="1">
      <alignment vertical="center"/>
    </xf>
    <xf numFmtId="182" fontId="14" fillId="0" borderId="14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1" fillId="0" borderId="39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1" fillId="6" borderId="10" xfId="0" applyFont="1" applyFill="1" applyBorder="1" applyAlignment="1">
      <alignment vertical="center"/>
    </xf>
    <xf numFmtId="0" fontId="3" fillId="6" borderId="40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/>
    </xf>
    <xf numFmtId="0" fontId="1" fillId="6" borderId="40" xfId="0" applyFont="1" applyFill="1" applyBorder="1" applyAlignment="1">
      <alignment vertical="center"/>
    </xf>
    <xf numFmtId="0" fontId="1" fillId="6" borderId="11" xfId="0" applyFont="1" applyFill="1" applyBorder="1" applyAlignment="1">
      <alignment vertical="center"/>
    </xf>
    <xf numFmtId="0" fontId="1" fillId="6" borderId="42" xfId="0" applyFont="1" applyFill="1" applyBorder="1" applyAlignment="1">
      <alignment vertical="center"/>
    </xf>
    <xf numFmtId="0" fontId="1" fillId="0" borderId="43" xfId="0" applyFont="1" applyFill="1" applyBorder="1" applyAlignment="1">
      <alignment vertical="center"/>
    </xf>
    <xf numFmtId="180" fontId="3" fillId="0" borderId="44" xfId="0" applyNumberFormat="1" applyFont="1" applyFill="1" applyBorder="1" applyAlignment="1">
      <alignment horizontal="right" vertical="center"/>
    </xf>
    <xf numFmtId="180" fontId="3" fillId="6" borderId="45" xfId="0" applyNumberFormat="1" applyFont="1" applyFill="1" applyBorder="1" applyAlignment="1">
      <alignment horizontal="right" vertical="center"/>
    </xf>
    <xf numFmtId="180" fontId="1" fillId="3" borderId="4" xfId="0" applyNumberFormat="1" applyFont="1" applyFill="1" applyBorder="1" applyAlignment="1">
      <alignment horizontal="right" vertical="center"/>
    </xf>
    <xf numFmtId="180" fontId="1" fillId="0" borderId="44" xfId="0" applyNumberFormat="1" applyFont="1" applyFill="1" applyBorder="1" applyAlignment="1">
      <alignment horizontal="right" vertical="center"/>
    </xf>
    <xf numFmtId="180" fontId="1" fillId="0" borderId="40" xfId="0" applyNumberFormat="1" applyFont="1" applyFill="1" applyBorder="1" applyAlignment="1">
      <alignment vertical="center"/>
    </xf>
    <xf numFmtId="0" fontId="2" fillId="0" borderId="46" xfId="0" applyFont="1" applyBorder="1" applyAlignment="1">
      <alignment/>
    </xf>
    <xf numFmtId="0" fontId="1" fillId="0" borderId="11" xfId="0" applyFont="1" applyFill="1" applyBorder="1" applyAlignment="1">
      <alignment vertical="center"/>
    </xf>
    <xf numFmtId="0" fontId="1" fillId="0" borderId="47" xfId="0" applyNumberFormat="1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3" borderId="48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center"/>
    </xf>
    <xf numFmtId="0" fontId="32" fillId="0" borderId="0" xfId="0" applyFont="1" applyAlignment="1">
      <alignment/>
    </xf>
    <xf numFmtId="0" fontId="1" fillId="0" borderId="44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49" xfId="0" applyFont="1" applyFill="1" applyBorder="1" applyAlignment="1">
      <alignment vertical="center"/>
    </xf>
    <xf numFmtId="0" fontId="1" fillId="3" borderId="49" xfId="0" applyFont="1" applyFill="1" applyBorder="1" applyAlignment="1">
      <alignment vertical="center"/>
    </xf>
    <xf numFmtId="180" fontId="1" fillId="4" borderId="50" xfId="0" applyNumberFormat="1" applyFont="1" applyFill="1" applyBorder="1" applyAlignment="1">
      <alignment vertical="center"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0" fontId="1" fillId="4" borderId="9" xfId="0" applyFont="1" applyFill="1" applyBorder="1" applyAlignment="1">
      <alignment vertical="center"/>
    </xf>
    <xf numFmtId="0" fontId="39" fillId="0" borderId="0" xfId="0" applyFont="1" applyAlignment="1">
      <alignment/>
    </xf>
    <xf numFmtId="0" fontId="34" fillId="0" borderId="0" xfId="0" applyFont="1" applyAlignment="1">
      <alignment/>
    </xf>
    <xf numFmtId="0" fontId="1" fillId="4" borderId="5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49" fontId="2" fillId="0" borderId="3" xfId="0" applyNumberFormat="1" applyFont="1" applyBorder="1" applyAlignment="1">
      <alignment/>
    </xf>
    <xf numFmtId="49" fontId="2" fillId="0" borderId="0" xfId="0" applyNumberFormat="1" applyFont="1" applyFill="1" applyAlignment="1">
      <alignment/>
    </xf>
    <xf numFmtId="49" fontId="2" fillId="3" borderId="0" xfId="0" applyNumberFormat="1" applyFont="1" applyFill="1" applyAlignment="1">
      <alignment/>
    </xf>
    <xf numFmtId="49" fontId="38" fillId="0" borderId="0" xfId="0" applyNumberFormat="1" applyFont="1" applyFill="1" applyAlignment="1">
      <alignment/>
    </xf>
    <xf numFmtId="49" fontId="38" fillId="3" borderId="0" xfId="0" applyNumberFormat="1" applyFont="1" applyFill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51" xfId="0" applyFont="1" applyFill="1" applyBorder="1" applyAlignment="1">
      <alignment vertical="center"/>
    </xf>
    <xf numFmtId="0" fontId="1" fillId="3" borderId="51" xfId="0" applyFont="1" applyFill="1" applyBorder="1" applyAlignment="1">
      <alignment vertical="center"/>
    </xf>
    <xf numFmtId="181" fontId="14" fillId="0" borderId="25" xfId="0" applyNumberFormat="1" applyFont="1" applyBorder="1" applyAlignment="1">
      <alignment horizontal="center"/>
    </xf>
    <xf numFmtId="180" fontId="1" fillId="0" borderId="43" xfId="0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22" fillId="0" borderId="5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24" fillId="0" borderId="54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0" borderId="54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181" fontId="25" fillId="0" borderId="0" xfId="0" applyNumberFormat="1" applyFont="1" applyAlignment="1">
      <alignment horizontal="left" vertic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justify" wrapText="1"/>
    </xf>
    <xf numFmtId="1" fontId="1" fillId="0" borderId="44" xfId="0" applyNumberFormat="1" applyFont="1" applyFill="1" applyBorder="1" applyAlignment="1">
      <alignment vertical="center"/>
    </xf>
    <xf numFmtId="1" fontId="1" fillId="0" borderId="43" xfId="0" applyNumberFormat="1" applyFont="1" applyFill="1" applyBorder="1" applyAlignment="1">
      <alignment vertical="center"/>
    </xf>
    <xf numFmtId="1" fontId="1" fillId="4" borderId="5" xfId="0" applyNumberFormat="1" applyFont="1" applyFill="1" applyBorder="1" applyAlignment="1">
      <alignment vertical="center"/>
    </xf>
    <xf numFmtId="0" fontId="7" fillId="6" borderId="55" xfId="0" applyFont="1" applyFill="1" applyBorder="1" applyAlignment="1">
      <alignment vertical="center"/>
    </xf>
    <xf numFmtId="2" fontId="7" fillId="0" borderId="12" xfId="0" applyNumberFormat="1" applyFont="1" applyFill="1" applyBorder="1" applyAlignment="1">
      <alignment vertical="center"/>
    </xf>
    <xf numFmtId="2" fontId="1" fillId="0" borderId="12" xfId="0" applyNumberFormat="1" applyFont="1" applyFill="1" applyBorder="1" applyAlignment="1">
      <alignment vertical="center"/>
    </xf>
    <xf numFmtId="181" fontId="1" fillId="4" borderId="19" xfId="0" applyNumberFormat="1" applyFont="1" applyFill="1" applyBorder="1" applyAlignment="1">
      <alignment vertical="center"/>
    </xf>
    <xf numFmtId="181" fontId="1" fillId="0" borderId="11" xfId="0" applyNumberFormat="1" applyFont="1" applyFill="1" applyBorder="1" applyAlignment="1">
      <alignment vertical="center"/>
    </xf>
    <xf numFmtId="181" fontId="1" fillId="3" borderId="4" xfId="0" applyNumberFormat="1" applyFont="1" applyFill="1" applyBorder="1" applyAlignment="1">
      <alignment vertical="center"/>
    </xf>
    <xf numFmtId="181" fontId="1" fillId="3" borderId="6" xfId="0" applyNumberFormat="1" applyFont="1" applyFill="1" applyBorder="1" applyAlignment="1">
      <alignment vertical="center"/>
    </xf>
    <xf numFmtId="181" fontId="1" fillId="4" borderId="50" xfId="0" applyNumberFormat="1" applyFont="1" applyFill="1" applyBorder="1" applyAlignment="1">
      <alignment vertical="center"/>
    </xf>
    <xf numFmtId="181" fontId="1" fillId="0" borderId="40" xfId="0" applyNumberFormat="1" applyFont="1" applyFill="1" applyBorder="1" applyAlignment="1">
      <alignment vertical="center"/>
    </xf>
    <xf numFmtId="181" fontId="1" fillId="3" borderId="4" xfId="0" applyNumberFormat="1" applyFont="1" applyFill="1" applyBorder="1" applyAlignment="1">
      <alignment horizontal="right" vertical="center"/>
    </xf>
    <xf numFmtId="181" fontId="1" fillId="3" borderId="60" xfId="0" applyNumberFormat="1" applyFont="1" applyFill="1" applyBorder="1" applyAlignment="1">
      <alignment horizontal="right" vertical="center"/>
    </xf>
    <xf numFmtId="181" fontId="1" fillId="0" borderId="1" xfId="0" applyNumberFormat="1" applyFont="1" applyFill="1" applyBorder="1" applyAlignment="1">
      <alignment horizontal="right" vertical="center"/>
    </xf>
    <xf numFmtId="181" fontId="3" fillId="6" borderId="45" xfId="0" applyNumberFormat="1" applyFont="1" applyFill="1" applyBorder="1" applyAlignment="1">
      <alignment horizontal="right" vertical="center"/>
    </xf>
    <xf numFmtId="181" fontId="3" fillId="0" borderId="44" xfId="0" applyNumberFormat="1" applyFont="1" applyFill="1" applyBorder="1" applyAlignment="1">
      <alignment horizontal="right" vertical="center"/>
    </xf>
    <xf numFmtId="181" fontId="1" fillId="0" borderId="10" xfId="0" applyNumberFormat="1" applyFont="1" applyFill="1" applyBorder="1" applyAlignment="1">
      <alignment vertical="center"/>
    </xf>
    <xf numFmtId="181" fontId="1" fillId="0" borderId="4" xfId="0" applyNumberFormat="1" applyFont="1" applyFill="1" applyBorder="1" applyAlignment="1">
      <alignment vertical="center"/>
    </xf>
    <xf numFmtId="181" fontId="1" fillId="3" borderId="8" xfId="0" applyNumberFormat="1" applyFont="1" applyFill="1" applyBorder="1" applyAlignment="1">
      <alignment vertical="center"/>
    </xf>
    <xf numFmtId="181" fontId="1" fillId="0" borderId="1" xfId="0" applyNumberFormat="1" applyFont="1" applyFill="1" applyBorder="1" applyAlignment="1">
      <alignment vertical="center"/>
    </xf>
    <xf numFmtId="181" fontId="1" fillId="6" borderId="11" xfId="0" applyNumberFormat="1" applyFont="1" applyFill="1" applyBorder="1" applyAlignment="1">
      <alignment vertical="center"/>
    </xf>
    <xf numFmtId="181" fontId="1" fillId="0" borderId="7" xfId="0" applyNumberFormat="1" applyFont="1" applyFill="1" applyBorder="1" applyAlignment="1">
      <alignment vertical="center"/>
    </xf>
    <xf numFmtId="181" fontId="1" fillId="6" borderId="40" xfId="0" applyNumberFormat="1" applyFont="1" applyFill="1" applyBorder="1" applyAlignment="1">
      <alignment vertical="center"/>
    </xf>
    <xf numFmtId="181" fontId="1" fillId="6" borderId="10" xfId="0" applyNumberFormat="1" applyFont="1" applyFill="1" applyBorder="1" applyAlignment="1">
      <alignment vertical="center"/>
    </xf>
    <xf numFmtId="181" fontId="3" fillId="0" borderId="41" xfId="0" applyNumberFormat="1" applyFont="1" applyFill="1" applyBorder="1" applyAlignment="1">
      <alignment vertical="center"/>
    </xf>
    <xf numFmtId="181" fontId="3" fillId="6" borderId="40" xfId="0" applyNumberFormat="1" applyFont="1" applyFill="1" applyBorder="1" applyAlignment="1">
      <alignment vertical="center"/>
    </xf>
    <xf numFmtId="181" fontId="3" fillId="0" borderId="39" xfId="0" applyNumberFormat="1" applyFont="1" applyFill="1" applyBorder="1" applyAlignment="1">
      <alignment vertical="center"/>
    </xf>
    <xf numFmtId="181" fontId="3" fillId="0" borderId="1" xfId="0" applyNumberFormat="1" applyFont="1" applyFill="1" applyBorder="1" applyAlignment="1">
      <alignment vertical="center"/>
    </xf>
    <xf numFmtId="181" fontId="3" fillId="6" borderId="1" xfId="0" applyNumberFormat="1" applyFont="1" applyFill="1" applyBorder="1" applyAlignment="1">
      <alignment vertical="center"/>
    </xf>
    <xf numFmtId="181" fontId="1" fillId="4" borderId="5" xfId="0" applyNumberFormat="1" applyFont="1" applyFill="1" applyBorder="1" applyAlignment="1">
      <alignment vertical="center"/>
    </xf>
    <xf numFmtId="181" fontId="6" fillId="3" borderId="11" xfId="0" applyNumberFormat="1" applyFont="1" applyFill="1" applyBorder="1" applyAlignment="1">
      <alignment vertical="center"/>
    </xf>
    <xf numFmtId="181" fontId="6" fillId="0" borderId="11" xfId="0" applyNumberFormat="1" applyFont="1" applyFill="1" applyBorder="1" applyAlignment="1">
      <alignment vertical="center"/>
    </xf>
    <xf numFmtId="181" fontId="1" fillId="4" borderId="5" xfId="0" applyNumberFormat="1" applyFont="1" applyFill="1" applyBorder="1" applyAlignment="1">
      <alignment vertical="center"/>
    </xf>
    <xf numFmtId="181" fontId="7" fillId="0" borderId="12" xfId="0" applyNumberFormat="1" applyFont="1" applyFill="1" applyBorder="1" applyAlignment="1">
      <alignment vertical="center"/>
    </xf>
    <xf numFmtId="181" fontId="1" fillId="0" borderId="12" xfId="0" applyNumberFormat="1" applyFont="1" applyFill="1" applyBorder="1" applyAlignment="1">
      <alignment vertical="center"/>
    </xf>
    <xf numFmtId="181" fontId="1" fillId="3" borderId="51" xfId="0" applyNumberFormat="1" applyFont="1" applyFill="1" applyBorder="1" applyAlignment="1">
      <alignment vertical="center"/>
    </xf>
    <xf numFmtId="181" fontId="1" fillId="3" borderId="1" xfId="0" applyNumberFormat="1" applyFont="1" applyFill="1" applyBorder="1" applyAlignment="1">
      <alignment vertical="center"/>
    </xf>
    <xf numFmtId="181" fontId="2" fillId="0" borderId="1" xfId="0" applyNumberFormat="1" applyFont="1" applyBorder="1" applyAlignment="1">
      <alignment/>
    </xf>
    <xf numFmtId="181" fontId="2" fillId="0" borderId="9" xfId="0" applyNumberFormat="1" applyFont="1" applyFill="1" applyBorder="1" applyAlignment="1">
      <alignment/>
    </xf>
    <xf numFmtId="181" fontId="7" fillId="6" borderId="55" xfId="0" applyNumberFormat="1" applyFont="1" applyFill="1" applyBorder="1" applyAlignment="1">
      <alignment vertical="center"/>
    </xf>
    <xf numFmtId="181" fontId="1" fillId="0" borderId="5" xfId="0" applyNumberFormat="1" applyFont="1" applyFill="1" applyBorder="1" applyAlignment="1">
      <alignment vertical="center"/>
    </xf>
    <xf numFmtId="181" fontId="1" fillId="4" borderId="38" xfId="0" applyNumberFormat="1" applyFont="1" applyFill="1" applyBorder="1" applyAlignment="1">
      <alignment vertical="center"/>
    </xf>
    <xf numFmtId="181" fontId="1" fillId="4" borderId="9" xfId="0" applyNumberFormat="1" applyFont="1" applyFill="1" applyBorder="1" applyAlignment="1">
      <alignment vertical="center"/>
    </xf>
    <xf numFmtId="181" fontId="1" fillId="0" borderId="6" xfId="0" applyNumberFormat="1" applyFont="1" applyFill="1" applyBorder="1" applyAlignment="1">
      <alignment vertical="center"/>
    </xf>
    <xf numFmtId="181" fontId="3" fillId="0" borderId="4" xfId="0" applyNumberFormat="1" applyFont="1" applyFill="1" applyBorder="1" applyAlignment="1">
      <alignment vertical="center"/>
    </xf>
    <xf numFmtId="181" fontId="7" fillId="0" borderId="19" xfId="0" applyNumberFormat="1" applyFont="1" applyFill="1" applyBorder="1" applyAlignment="1">
      <alignment vertical="center"/>
    </xf>
    <xf numFmtId="181" fontId="1" fillId="0" borderId="19" xfId="0" applyNumberFormat="1" applyFont="1" applyFill="1" applyBorder="1" applyAlignment="1">
      <alignment vertical="center"/>
    </xf>
    <xf numFmtId="181" fontId="1" fillId="0" borderId="49" xfId="0" applyNumberFormat="1" applyFont="1" applyFill="1" applyBorder="1" applyAlignment="1">
      <alignment vertical="center"/>
    </xf>
    <xf numFmtId="181" fontId="1" fillId="0" borderId="43" xfId="0" applyNumberFormat="1" applyFont="1" applyFill="1" applyBorder="1" applyAlignment="1">
      <alignment vertical="center"/>
    </xf>
    <xf numFmtId="181" fontId="1" fillId="0" borderId="8" xfId="0" applyNumberFormat="1" applyFont="1" applyFill="1" applyBorder="1" applyAlignment="1">
      <alignment vertical="center"/>
    </xf>
    <xf numFmtId="181" fontId="1" fillId="0" borderId="44" xfId="0" applyNumberFormat="1" applyFont="1" applyFill="1" applyBorder="1" applyAlignment="1">
      <alignment vertical="center"/>
    </xf>
    <xf numFmtId="181" fontId="1" fillId="3" borderId="18" xfId="0" applyNumberFormat="1" applyFont="1" applyFill="1" applyBorder="1" applyAlignment="1">
      <alignment vertical="center"/>
    </xf>
    <xf numFmtId="181" fontId="3" fillId="3" borderId="18" xfId="0" applyNumberFormat="1" applyFont="1" applyFill="1" applyBorder="1" applyAlignment="1">
      <alignment vertical="center"/>
    </xf>
    <xf numFmtId="181" fontId="3" fillId="0" borderId="1" xfId="0" applyNumberFormat="1" applyFont="1" applyFill="1" applyBorder="1" applyAlignment="1">
      <alignment vertical="center"/>
    </xf>
    <xf numFmtId="181" fontId="1" fillId="0" borderId="5" xfId="0" applyNumberFormat="1" applyFont="1" applyFill="1" applyBorder="1" applyAlignment="1">
      <alignment vertical="center"/>
    </xf>
    <xf numFmtId="181" fontId="6" fillId="0" borderId="4" xfId="0" applyNumberFormat="1" applyFont="1" applyFill="1" applyBorder="1" applyAlignment="1">
      <alignment horizontal="center" vertical="center"/>
    </xf>
    <xf numFmtId="181" fontId="6" fillId="0" borderId="6" xfId="0" applyNumberFormat="1" applyFont="1" applyFill="1" applyBorder="1" applyAlignment="1">
      <alignment vertical="center"/>
    </xf>
    <xf numFmtId="181" fontId="6" fillId="0" borderId="4" xfId="0" applyNumberFormat="1" applyFont="1" applyFill="1" applyBorder="1" applyAlignment="1">
      <alignment horizontal="right" vertical="center"/>
    </xf>
    <xf numFmtId="181" fontId="1" fillId="0" borderId="4" xfId="0" applyNumberFormat="1" applyFont="1" applyFill="1" applyBorder="1" applyAlignment="1">
      <alignment horizontal="right" vertical="center"/>
    </xf>
    <xf numFmtId="181" fontId="6" fillId="0" borderId="1" xfId="0" applyNumberFormat="1" applyFont="1" applyFill="1" applyBorder="1" applyAlignment="1">
      <alignment horizontal="right" vertical="center"/>
    </xf>
    <xf numFmtId="181" fontId="5" fillId="0" borderId="44" xfId="0" applyNumberFormat="1" applyFont="1" applyFill="1" applyBorder="1" applyAlignment="1">
      <alignment horizontal="right" vertical="center"/>
    </xf>
    <xf numFmtId="181" fontId="6" fillId="0" borderId="4" xfId="0" applyNumberFormat="1" applyFont="1" applyFill="1" applyBorder="1" applyAlignment="1">
      <alignment vertical="center"/>
    </xf>
    <xf numFmtId="181" fontId="6" fillId="0" borderId="8" xfId="0" applyNumberFormat="1" applyFont="1" applyFill="1" applyBorder="1" applyAlignment="1">
      <alignment vertical="center"/>
    </xf>
    <xf numFmtId="181" fontId="6" fillId="0" borderId="1" xfId="0" applyNumberFormat="1" applyFont="1" applyFill="1" applyBorder="1" applyAlignment="1">
      <alignment vertical="center"/>
    </xf>
    <xf numFmtId="181" fontId="6" fillId="0" borderId="7" xfId="0" applyNumberFormat="1" applyFont="1" applyFill="1" applyBorder="1" applyAlignment="1">
      <alignment vertical="center"/>
    </xf>
    <xf numFmtId="181" fontId="5" fillId="0" borderId="41" xfId="0" applyNumberFormat="1" applyFont="1" applyFill="1" applyBorder="1" applyAlignment="1">
      <alignment vertical="center"/>
    </xf>
    <xf numFmtId="181" fontId="1" fillId="0" borderId="39" xfId="0" applyNumberFormat="1" applyFont="1" applyFill="1" applyBorder="1" applyAlignment="1">
      <alignment vertical="center"/>
    </xf>
    <xf numFmtId="181" fontId="5" fillId="0" borderId="1" xfId="0" applyNumberFormat="1" applyFont="1" applyFill="1" applyBorder="1" applyAlignment="1">
      <alignment vertical="center"/>
    </xf>
    <xf numFmtId="181" fontId="40" fillId="0" borderId="12" xfId="0" applyNumberFormat="1" applyFont="1" applyFill="1" applyBorder="1" applyAlignment="1">
      <alignment vertical="center"/>
    </xf>
    <xf numFmtId="181" fontId="6" fillId="0" borderId="12" xfId="0" applyNumberFormat="1" applyFont="1" applyFill="1" applyBorder="1" applyAlignment="1">
      <alignment vertical="center"/>
    </xf>
    <xf numFmtId="181" fontId="6" fillId="0" borderId="51" xfId="0" applyNumberFormat="1" applyFont="1" applyFill="1" applyBorder="1" applyAlignment="1">
      <alignment vertical="center"/>
    </xf>
    <xf numFmtId="181" fontId="1" fillId="0" borderId="51" xfId="0" applyNumberFormat="1" applyFont="1" applyFill="1" applyBorder="1" applyAlignment="1">
      <alignment vertical="center"/>
    </xf>
    <xf numFmtId="181" fontId="3" fillId="0" borderId="21" xfId="0" applyNumberFormat="1" applyFont="1" applyFill="1" applyBorder="1" applyAlignment="1">
      <alignment vertical="center"/>
    </xf>
    <xf numFmtId="181" fontId="7" fillId="6" borderId="1" xfId="0" applyNumberFormat="1" applyFont="1" applyFill="1" applyBorder="1" applyAlignment="1">
      <alignment vertical="center"/>
    </xf>
    <xf numFmtId="182" fontId="14" fillId="0" borderId="14" xfId="0" applyNumberFormat="1" applyFont="1" applyFill="1" applyBorder="1" applyAlignment="1">
      <alignment horizontal="center" vertical="center"/>
    </xf>
    <xf numFmtId="182" fontId="14" fillId="0" borderId="14" xfId="0" applyNumberFormat="1" applyFont="1" applyFill="1" applyBorder="1" applyAlignment="1">
      <alignment horizontal="center" vertical="center"/>
    </xf>
    <xf numFmtId="182" fontId="14" fillId="0" borderId="15" xfId="0" applyNumberFormat="1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/>
    </xf>
    <xf numFmtId="182" fontId="14" fillId="0" borderId="14" xfId="0" applyNumberFormat="1" applyFont="1" applyFill="1" applyBorder="1" applyAlignment="1">
      <alignment vertical="center" wrapText="1"/>
    </xf>
    <xf numFmtId="182" fontId="14" fillId="0" borderId="14" xfId="0" applyNumberFormat="1" applyFont="1" applyFill="1" applyBorder="1" applyAlignment="1">
      <alignment vertical="center"/>
    </xf>
    <xf numFmtId="182" fontId="10" fillId="0" borderId="14" xfId="0" applyNumberFormat="1" applyFont="1" applyFill="1" applyBorder="1" applyAlignment="1">
      <alignment vertical="center" wrapText="1"/>
    </xf>
    <xf numFmtId="182" fontId="11" fillId="0" borderId="14" xfId="0" applyNumberFormat="1" applyFont="1" applyFill="1" applyBorder="1" applyAlignment="1">
      <alignment vertical="center" wrapText="1"/>
    </xf>
    <xf numFmtId="182" fontId="11" fillId="0" borderId="16" xfId="0" applyNumberFormat="1" applyFont="1" applyFill="1" applyBorder="1" applyAlignment="1">
      <alignment horizontal="center" vertical="center" wrapText="1"/>
    </xf>
    <xf numFmtId="3" fontId="11" fillId="0" borderId="14" xfId="0" applyNumberFormat="1" applyFont="1" applyFill="1" applyBorder="1" applyAlignment="1">
      <alignment horizontal="center" vertical="center" wrapText="1"/>
    </xf>
    <xf numFmtId="3" fontId="11" fillId="0" borderId="16" xfId="0" applyNumberFormat="1" applyFont="1" applyFill="1" applyBorder="1" applyAlignment="1">
      <alignment horizontal="center" vertical="center" wrapText="1"/>
    </xf>
    <xf numFmtId="4" fontId="11" fillId="0" borderId="14" xfId="0" applyNumberFormat="1" applyFont="1" applyFill="1" applyBorder="1" applyAlignment="1">
      <alignment horizontal="center" vertical="center" wrapText="1"/>
    </xf>
    <xf numFmtId="3" fontId="14" fillId="0" borderId="14" xfId="0" applyNumberFormat="1" applyFont="1" applyFill="1" applyBorder="1" applyAlignment="1">
      <alignment horizontal="center" vertical="center"/>
    </xf>
    <xf numFmtId="3" fontId="11" fillId="0" borderId="15" xfId="0" applyNumberFormat="1" applyFont="1" applyFill="1" applyBorder="1" applyAlignment="1">
      <alignment horizontal="center" vertical="center" wrapText="1"/>
    </xf>
    <xf numFmtId="183" fontId="11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181" fontId="11" fillId="0" borderId="21" xfId="0" applyNumberFormat="1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center" vertical="center" wrapText="1"/>
    </xf>
    <xf numFmtId="181" fontId="11" fillId="0" borderId="13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 vertical="center" wrapText="1"/>
    </xf>
    <xf numFmtId="1" fontId="41" fillId="0" borderId="14" xfId="0" applyNumberFormat="1" applyFont="1" applyFill="1" applyBorder="1" applyAlignment="1">
      <alignment horizontal="center" vertical="center" wrapText="1"/>
    </xf>
    <xf numFmtId="2" fontId="14" fillId="0" borderId="14" xfId="0" applyNumberFormat="1" applyFont="1" applyFill="1" applyBorder="1" applyAlignment="1">
      <alignment horizontal="center" vertical="center"/>
    </xf>
    <xf numFmtId="181" fontId="14" fillId="0" borderId="14" xfId="0" applyNumberFormat="1" applyFont="1" applyFill="1" applyBorder="1" applyAlignment="1">
      <alignment horizontal="center" vertical="center"/>
    </xf>
    <xf numFmtId="2" fontId="11" fillId="0" borderId="17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22" fillId="0" borderId="53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/>
    </xf>
    <xf numFmtId="182" fontId="11" fillId="0" borderId="1" xfId="0" applyNumberFormat="1" applyFont="1" applyFill="1" applyBorder="1" applyAlignment="1">
      <alignment horizontal="center" vertical="center" wrapText="1"/>
    </xf>
    <xf numFmtId="182" fontId="11" fillId="0" borderId="13" xfId="0" applyNumberFormat="1" applyFont="1" applyFill="1" applyBorder="1" applyAlignment="1">
      <alignment horizontal="center" vertical="center" wrapText="1"/>
    </xf>
    <xf numFmtId="182" fontId="11" fillId="0" borderId="1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1" fillId="6" borderId="65" xfId="0" applyFont="1" applyFill="1" applyBorder="1" applyAlignment="1">
      <alignment horizontal="center" vertical="center" wrapText="1"/>
    </xf>
    <xf numFmtId="0" fontId="1" fillId="6" borderId="66" xfId="0" applyFont="1" applyFill="1" applyBorder="1" applyAlignment="1">
      <alignment horizontal="center" vertical="center" wrapText="1"/>
    </xf>
    <xf numFmtId="0" fontId="1" fillId="6" borderId="67" xfId="0" applyFont="1" applyFill="1" applyBorder="1" applyAlignment="1">
      <alignment horizontal="center" vertical="center" wrapText="1"/>
    </xf>
    <xf numFmtId="0" fontId="35" fillId="0" borderId="54" xfId="0" applyFont="1" applyFill="1" applyBorder="1" applyAlignment="1">
      <alignment horizontal="center" vertical="center" wrapText="1"/>
    </xf>
    <xf numFmtId="0" fontId="35" fillId="0" borderId="28" xfId="0" applyFont="1" applyFill="1" applyBorder="1" applyAlignment="1">
      <alignment horizontal="center" vertical="center" wrapText="1"/>
    </xf>
    <xf numFmtId="0" fontId="35" fillId="0" borderId="55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1" fillId="6" borderId="68" xfId="0" applyFont="1" applyFill="1" applyBorder="1" applyAlignment="1">
      <alignment horizontal="center" vertical="center" wrapText="1"/>
    </xf>
    <xf numFmtId="0" fontId="1" fillId="6" borderId="69" xfId="0" applyFont="1" applyFill="1" applyBorder="1" applyAlignment="1">
      <alignment horizontal="center" vertical="center" wrapText="1"/>
    </xf>
    <xf numFmtId="0" fontId="1" fillId="6" borderId="38" xfId="0" applyFont="1" applyFill="1" applyBorder="1" applyAlignment="1">
      <alignment horizontal="center" vertical="center" wrapText="1"/>
    </xf>
    <xf numFmtId="0" fontId="1" fillId="4" borderId="68" xfId="0" applyFont="1" applyFill="1" applyBorder="1" applyAlignment="1">
      <alignment horizontal="center" vertical="center" wrapText="1"/>
    </xf>
    <xf numFmtId="0" fontId="1" fillId="4" borderId="69" xfId="0" applyFont="1" applyFill="1" applyBorder="1" applyAlignment="1">
      <alignment horizontal="center" vertical="center" wrapText="1"/>
    </xf>
    <xf numFmtId="0" fontId="1" fillId="4" borderId="3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1" fillId="6" borderId="73" xfId="0" applyFont="1" applyFill="1" applyBorder="1" applyAlignment="1">
      <alignment horizontal="center" vertical="center" wrapText="1"/>
    </xf>
    <xf numFmtId="0" fontId="1" fillId="6" borderId="74" xfId="0" applyFont="1" applyFill="1" applyBorder="1" applyAlignment="1">
      <alignment horizontal="center" vertical="center" wrapText="1"/>
    </xf>
    <xf numFmtId="0" fontId="1" fillId="6" borderId="75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70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2" fillId="2" borderId="54" xfId="0" applyFont="1" applyFill="1" applyBorder="1" applyAlignment="1">
      <alignment horizontal="center" vertical="center" wrapText="1"/>
    </xf>
    <xf numFmtId="0" fontId="32" fillId="2" borderId="28" xfId="0" applyFont="1" applyFill="1" applyBorder="1" applyAlignment="1">
      <alignment horizontal="center" vertical="center" wrapText="1"/>
    </xf>
    <xf numFmtId="0" fontId="32" fillId="2" borderId="55" xfId="0" applyFont="1" applyFill="1" applyBorder="1" applyAlignment="1">
      <alignment horizontal="center" vertical="center" wrapText="1"/>
    </xf>
    <xf numFmtId="0" fontId="1" fillId="6" borderId="76" xfId="0" applyFont="1" applyFill="1" applyBorder="1" applyAlignment="1">
      <alignment horizontal="center" vertical="center" wrapText="1"/>
    </xf>
    <xf numFmtId="0" fontId="32" fillId="2" borderId="71" xfId="0" applyFont="1" applyFill="1" applyBorder="1" applyAlignment="1">
      <alignment horizontal="center" vertical="center" wrapText="1"/>
    </xf>
    <xf numFmtId="0" fontId="1" fillId="4" borderId="61" xfId="0" applyFont="1" applyFill="1" applyBorder="1" applyAlignment="1">
      <alignment horizontal="center" vertical="center" wrapText="1"/>
    </xf>
    <xf numFmtId="0" fontId="1" fillId="4" borderId="62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1" fillId="6" borderId="80" xfId="0" applyFont="1" applyFill="1" applyBorder="1" applyAlignment="1">
      <alignment horizontal="center" vertical="center" wrapText="1"/>
    </xf>
    <xf numFmtId="0" fontId="1" fillId="6" borderId="8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3" fillId="0" borderId="82" xfId="0" applyFont="1" applyFill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center" vertical="center" wrapText="1"/>
    </xf>
    <xf numFmtId="0" fontId="42" fillId="2" borderId="82" xfId="0" applyFont="1" applyFill="1" applyBorder="1" applyAlignment="1">
      <alignment horizontal="center" vertical="center" wrapText="1"/>
    </xf>
    <xf numFmtId="0" fontId="42" fillId="2" borderId="71" xfId="0" applyFont="1" applyFill="1" applyBorder="1" applyAlignment="1">
      <alignment horizontal="center" vertical="center" wrapText="1"/>
    </xf>
    <xf numFmtId="0" fontId="33" fillId="6" borderId="54" xfId="0" applyFont="1" applyFill="1" applyBorder="1" applyAlignment="1">
      <alignment horizontal="center" vertical="center" wrapText="1"/>
    </xf>
    <xf numFmtId="0" fontId="33" fillId="6" borderId="28" xfId="0" applyFont="1" applyFill="1" applyBorder="1" applyAlignment="1">
      <alignment horizontal="center" vertical="center" wrapText="1"/>
    </xf>
    <xf numFmtId="0" fontId="33" fillId="6" borderId="55" xfId="0" applyFont="1" applyFill="1" applyBorder="1" applyAlignment="1">
      <alignment horizontal="center" vertical="center" wrapText="1"/>
    </xf>
    <xf numFmtId="0" fontId="1" fillId="4" borderId="63" xfId="0" applyFont="1" applyFill="1" applyBorder="1" applyAlignment="1">
      <alignment horizontal="center" vertical="center" wrapText="1"/>
    </xf>
    <xf numFmtId="0" fontId="1" fillId="6" borderId="84" xfId="0" applyFont="1" applyFill="1" applyBorder="1" applyAlignment="1">
      <alignment horizontal="center" vertical="center" wrapText="1"/>
    </xf>
    <xf numFmtId="0" fontId="1" fillId="6" borderId="85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wrapText="1"/>
    </xf>
    <xf numFmtId="0" fontId="3" fillId="0" borderId="62" xfId="0" applyFont="1" applyFill="1" applyBorder="1" applyAlignment="1">
      <alignment horizontal="center" wrapText="1"/>
    </xf>
    <xf numFmtId="0" fontId="3" fillId="0" borderId="63" xfId="0" applyFont="1" applyFill="1" applyBorder="1" applyAlignment="1">
      <alignment horizontal="center" wrapText="1"/>
    </xf>
    <xf numFmtId="0" fontId="33" fillId="0" borderId="28" xfId="0" applyFont="1" applyFill="1" applyBorder="1" applyAlignment="1">
      <alignment horizontal="center" vertical="center" wrapText="1"/>
    </xf>
    <xf numFmtId="0" fontId="0" fillId="2" borderId="54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 wrapText="1"/>
    </xf>
    <xf numFmtId="0" fontId="0" fillId="2" borderId="55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7" fillId="4" borderId="68" xfId="0" applyFont="1" applyFill="1" applyBorder="1" applyAlignment="1">
      <alignment horizontal="center" vertical="center" wrapText="1"/>
    </xf>
    <xf numFmtId="0" fontId="7" fillId="4" borderId="69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26" fillId="0" borderId="64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6" fillId="0" borderId="55" xfId="0" applyFont="1" applyFill="1" applyBorder="1" applyAlignment="1">
      <alignment horizontal="center" vertical="center" wrapText="1"/>
    </xf>
    <xf numFmtId="0" fontId="3" fillId="2" borderId="68" xfId="0" applyFont="1" applyFill="1" applyBorder="1" applyAlignment="1">
      <alignment horizontal="center" vertical="center" wrapText="1"/>
    </xf>
    <xf numFmtId="0" fontId="3" fillId="2" borderId="69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0" fontId="3" fillId="0" borderId="49" xfId="0" applyFont="1" applyFill="1" applyBorder="1" applyAlignment="1">
      <alignment horizontal="center" wrapText="1"/>
    </xf>
    <xf numFmtId="0" fontId="3" fillId="0" borderId="64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 vertical="center" wrapText="1"/>
    </xf>
    <xf numFmtId="0" fontId="3" fillId="0" borderId="86" xfId="0" applyFont="1" applyFill="1" applyBorder="1" applyAlignment="1">
      <alignment horizontal="center" vertical="center" wrapText="1"/>
    </xf>
    <xf numFmtId="0" fontId="3" fillId="0" borderId="87" xfId="0" applyFont="1" applyFill="1" applyBorder="1" applyAlignment="1">
      <alignment horizontal="center" vertical="center" wrapText="1"/>
    </xf>
    <xf numFmtId="0" fontId="3" fillId="0" borderId="88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35" fillId="0" borderId="64" xfId="0" applyFont="1" applyFill="1" applyBorder="1" applyAlignment="1">
      <alignment horizontal="center" vertical="center" wrapText="1"/>
    </xf>
    <xf numFmtId="0" fontId="35" fillId="0" borderId="49" xfId="0" applyFont="1" applyFill="1" applyBorder="1" applyAlignment="1">
      <alignment horizontal="center" vertical="center" wrapText="1"/>
    </xf>
    <xf numFmtId="0" fontId="7" fillId="6" borderId="68" xfId="0" applyFont="1" applyFill="1" applyBorder="1" applyAlignment="1">
      <alignment horizontal="center" vertical="center" wrapText="1"/>
    </xf>
    <xf numFmtId="0" fontId="7" fillId="6" borderId="69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2" borderId="65" xfId="0" applyFont="1" applyFill="1" applyBorder="1" applyAlignment="1">
      <alignment horizontal="center" vertical="center" wrapText="1"/>
    </xf>
    <xf numFmtId="0" fontId="3" fillId="2" borderId="66" xfId="0" applyFont="1" applyFill="1" applyBorder="1" applyAlignment="1">
      <alignment horizontal="center" vertical="center" wrapText="1"/>
    </xf>
    <xf numFmtId="0" fontId="3" fillId="2" borderId="85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14" fillId="0" borderId="89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0" fillId="0" borderId="90" xfId="0" applyFont="1" applyBorder="1" applyAlignment="1">
      <alignment vertical="center" wrapText="1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4" fillId="0" borderId="28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10" fillId="0" borderId="27" xfId="0" applyFont="1" applyBorder="1" applyAlignment="1">
      <alignment horizontal="center" vertical="justify" wrapText="1"/>
    </xf>
    <xf numFmtId="0" fontId="10" fillId="0" borderId="28" xfId="0" applyFont="1" applyBorder="1" applyAlignment="1">
      <alignment horizontal="center" vertical="justify" wrapText="1"/>
    </xf>
    <xf numFmtId="0" fontId="10" fillId="0" borderId="29" xfId="0" applyFont="1" applyBorder="1" applyAlignment="1">
      <alignment horizontal="center" vertical="justify" wrapText="1"/>
    </xf>
    <xf numFmtId="0" fontId="10" fillId="0" borderId="0" xfId="0" applyFont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49" fontId="14" fillId="0" borderId="1" xfId="16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91" xfId="0" applyFont="1" applyBorder="1" applyAlignment="1">
      <alignment horizontal="center" vertical="center" wrapText="1"/>
    </xf>
    <xf numFmtId="0" fontId="14" fillId="0" borderId="92" xfId="0" applyFont="1" applyBorder="1" applyAlignment="1">
      <alignment horizontal="center" vertical="center" wrapText="1"/>
    </xf>
    <xf numFmtId="0" fontId="14" fillId="0" borderId="93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2"/>
  <sheetViews>
    <sheetView tabSelected="1" zoomScale="60" zoomScaleNormal="60" workbookViewId="0" topLeftCell="A161">
      <selection activeCell="F175" sqref="F175"/>
    </sheetView>
  </sheetViews>
  <sheetFormatPr defaultColWidth="9.140625" defaultRowHeight="12.75"/>
  <cols>
    <col min="1" max="1" width="70.140625" style="0" customWidth="1"/>
    <col min="2" max="2" width="14.28125" style="0" customWidth="1"/>
    <col min="3" max="3" width="18.8515625" style="97" customWidth="1"/>
    <col min="4" max="4" width="18.7109375" style="0" customWidth="1"/>
    <col min="5" max="5" width="20.28125" style="0" customWidth="1"/>
    <col min="6" max="6" width="16.28125" style="0" customWidth="1"/>
    <col min="7" max="7" width="19.7109375" style="0" customWidth="1"/>
    <col min="8" max="8" width="10.7109375" style="0" customWidth="1"/>
    <col min="9" max="9" width="18.00390625" style="0" customWidth="1"/>
    <col min="10" max="10" width="12.421875" style="0" customWidth="1"/>
    <col min="11" max="11" width="12.7109375" style="0" customWidth="1"/>
    <col min="12" max="12" width="11.57421875" style="0" customWidth="1"/>
  </cols>
  <sheetData>
    <row r="1" spans="1:6" ht="48.75" customHeight="1">
      <c r="A1" s="282"/>
      <c r="B1" s="282"/>
      <c r="C1" s="282"/>
      <c r="D1" s="282"/>
      <c r="E1" s="283"/>
      <c r="F1" s="283"/>
    </row>
    <row r="2" spans="1:4" ht="20.25">
      <c r="A2" s="21"/>
      <c r="B2" s="22"/>
      <c r="C2" s="282"/>
      <c r="D2" s="23"/>
    </row>
    <row r="3" spans="1:6" ht="51" customHeight="1">
      <c r="A3" s="411" t="s">
        <v>176</v>
      </c>
      <c r="B3" s="411"/>
      <c r="C3" s="411"/>
      <c r="D3" s="411"/>
      <c r="E3" s="411"/>
      <c r="F3" s="113"/>
    </row>
    <row r="4" spans="1:4" ht="20.25">
      <c r="A4" s="24"/>
      <c r="B4" s="24"/>
      <c r="C4" s="403"/>
      <c r="D4" s="24"/>
    </row>
    <row r="5" spans="1:6" ht="91.5" customHeight="1">
      <c r="A5" s="284" t="s">
        <v>252</v>
      </c>
      <c r="B5" s="267" t="s">
        <v>253</v>
      </c>
      <c r="C5" s="404" t="s">
        <v>285</v>
      </c>
      <c r="D5" s="264" t="s">
        <v>429</v>
      </c>
      <c r="E5" s="287" t="s">
        <v>286</v>
      </c>
      <c r="F5" s="107"/>
    </row>
    <row r="6" spans="1:8" ht="33" customHeight="1">
      <c r="A6" s="285"/>
      <c r="B6" s="265"/>
      <c r="C6" s="405"/>
      <c r="D6" s="286"/>
      <c r="E6" s="288"/>
      <c r="F6" s="108"/>
      <c r="H6" s="105"/>
    </row>
    <row r="7" spans="1:6" ht="33" customHeight="1">
      <c r="A7" s="268"/>
      <c r="B7" s="266"/>
      <c r="C7" s="406"/>
      <c r="D7" s="286"/>
      <c r="E7" s="289"/>
      <c r="F7" s="107"/>
    </row>
    <row r="8" spans="1:5" ht="29.25" customHeight="1">
      <c r="A8" s="273" t="s">
        <v>254</v>
      </c>
      <c r="B8" s="274"/>
      <c r="C8" s="407"/>
      <c r="D8" s="274"/>
      <c r="E8" s="275"/>
    </row>
    <row r="9" spans="1:5" ht="54.75" customHeight="1">
      <c r="A9" s="25" t="s">
        <v>430</v>
      </c>
      <c r="B9" s="26" t="s">
        <v>255</v>
      </c>
      <c r="C9" s="408">
        <v>3465.78</v>
      </c>
      <c r="D9" s="27">
        <v>2786.0519999999997</v>
      </c>
      <c r="E9" s="27">
        <v>124.39753457580838</v>
      </c>
    </row>
    <row r="10" spans="1:5" ht="18.75">
      <c r="A10" s="28" t="s">
        <v>52</v>
      </c>
      <c r="B10" s="29"/>
      <c r="C10" s="409"/>
      <c r="D10" s="30"/>
      <c r="E10" s="27"/>
    </row>
    <row r="11" spans="1:5" ht="18.75">
      <c r="A11" s="31" t="s">
        <v>53</v>
      </c>
      <c r="B11" s="32" t="s">
        <v>255</v>
      </c>
      <c r="C11" s="374">
        <v>69.14</v>
      </c>
      <c r="D11" s="215">
        <v>50.2</v>
      </c>
      <c r="E11" s="27">
        <v>137.72908366533864</v>
      </c>
    </row>
    <row r="12" spans="1:5" ht="37.5">
      <c r="A12" s="33" t="s">
        <v>54</v>
      </c>
      <c r="B12" s="32" t="s">
        <v>255</v>
      </c>
      <c r="C12" s="374">
        <v>1163.009</v>
      </c>
      <c r="D12" s="374">
        <v>934.7</v>
      </c>
      <c r="E12" s="27">
        <v>124.4</v>
      </c>
    </row>
    <row r="13" spans="1:7" ht="18.75">
      <c r="A13" s="34" t="s">
        <v>55</v>
      </c>
      <c r="B13" s="32" t="s">
        <v>255</v>
      </c>
      <c r="C13" s="374">
        <v>212.738</v>
      </c>
      <c r="D13" s="374">
        <v>174.2</v>
      </c>
      <c r="E13" s="27">
        <v>122.1228473019518</v>
      </c>
      <c r="F13" s="244"/>
      <c r="G13" s="244"/>
    </row>
    <row r="14" spans="1:10" ht="18.75">
      <c r="A14" s="34" t="s">
        <v>56</v>
      </c>
      <c r="B14" s="32" t="s">
        <v>255</v>
      </c>
      <c r="C14" s="374">
        <v>480.12</v>
      </c>
      <c r="D14" s="375">
        <v>474.7</v>
      </c>
      <c r="E14" s="27">
        <v>101.1</v>
      </c>
      <c r="F14" s="245"/>
      <c r="G14" s="238"/>
      <c r="H14" s="238"/>
      <c r="I14" s="238"/>
      <c r="J14" s="238"/>
    </row>
    <row r="15" spans="1:8" ht="18.75">
      <c r="A15" s="34" t="s">
        <v>57</v>
      </c>
      <c r="B15" s="32" t="s">
        <v>255</v>
      </c>
      <c r="C15" s="374">
        <v>244.708</v>
      </c>
      <c r="D15" s="375">
        <v>186.3</v>
      </c>
      <c r="E15" s="27">
        <v>131.3515834675255</v>
      </c>
      <c r="H15" s="245"/>
    </row>
    <row r="16" spans="1:5" ht="18.75">
      <c r="A16" s="34" t="s">
        <v>58</v>
      </c>
      <c r="B16" s="32" t="s">
        <v>255</v>
      </c>
      <c r="C16" s="374">
        <v>175.941</v>
      </c>
      <c r="D16" s="375">
        <v>59.8</v>
      </c>
      <c r="E16" s="27">
        <v>294.2157190635452</v>
      </c>
    </row>
    <row r="17" spans="1:7" ht="56.25" customHeight="1">
      <c r="A17" s="33" t="s">
        <v>198</v>
      </c>
      <c r="B17" s="32" t="s">
        <v>255</v>
      </c>
      <c r="C17" s="374">
        <v>715.3310000000001</v>
      </c>
      <c r="D17" s="374">
        <v>606.6</v>
      </c>
      <c r="E17" s="27">
        <v>117.92466205077483</v>
      </c>
      <c r="F17" s="247"/>
      <c r="G17" s="247"/>
    </row>
    <row r="18" spans="1:5" ht="18.75">
      <c r="A18" s="34" t="s">
        <v>199</v>
      </c>
      <c r="B18" s="32" t="s">
        <v>255</v>
      </c>
      <c r="C18" s="374">
        <v>100.827</v>
      </c>
      <c r="D18" s="374">
        <v>108.2</v>
      </c>
      <c r="E18" s="27">
        <v>93.18576709796672</v>
      </c>
    </row>
    <row r="19" spans="1:7" ht="18.75">
      <c r="A19" s="34" t="s">
        <v>272</v>
      </c>
      <c r="B19" s="32" t="s">
        <v>255</v>
      </c>
      <c r="C19" s="51">
        <v>275.52299999999997</v>
      </c>
      <c r="D19" s="51">
        <v>191.4</v>
      </c>
      <c r="E19" s="27">
        <v>143.9514106583072</v>
      </c>
      <c r="F19" s="247"/>
      <c r="G19" s="247"/>
    </row>
    <row r="20" spans="1:7" ht="39">
      <c r="A20" s="25" t="s">
        <v>78</v>
      </c>
      <c r="B20" s="32" t="s">
        <v>163</v>
      </c>
      <c r="C20" s="51">
        <v>50.02497077120712</v>
      </c>
      <c r="D20" s="51">
        <v>40</v>
      </c>
      <c r="E20" s="27">
        <v>125</v>
      </c>
      <c r="F20" s="247"/>
      <c r="G20" s="247"/>
    </row>
    <row r="21" spans="1:7" ht="58.5" customHeight="1" hidden="1">
      <c r="A21" s="25" t="s">
        <v>200</v>
      </c>
      <c r="B21" s="32" t="s">
        <v>255</v>
      </c>
      <c r="C21" s="374"/>
      <c r="D21" s="374"/>
      <c r="E21" s="27" t="e">
        <v>#DIV/0!</v>
      </c>
      <c r="F21" s="247"/>
      <c r="G21" s="247"/>
    </row>
    <row r="22" spans="1:7" ht="19.5">
      <c r="A22" s="98" t="s">
        <v>287</v>
      </c>
      <c r="B22" s="32" t="s">
        <v>255</v>
      </c>
      <c r="C22" s="376">
        <v>175.994</v>
      </c>
      <c r="D22" s="376">
        <v>127.7</v>
      </c>
      <c r="E22" s="27">
        <v>137.81832419733752</v>
      </c>
      <c r="F22" s="247"/>
      <c r="G22" s="247"/>
    </row>
    <row r="23" spans="1:7" ht="19.5">
      <c r="A23" s="98" t="s">
        <v>79</v>
      </c>
      <c r="B23" s="32" t="s">
        <v>255</v>
      </c>
      <c r="C23" s="376">
        <v>79.181</v>
      </c>
      <c r="D23" s="376">
        <v>127.3</v>
      </c>
      <c r="E23" s="27">
        <v>62.2</v>
      </c>
      <c r="F23" s="247"/>
      <c r="G23" s="247"/>
    </row>
    <row r="24" spans="1:5" ht="19.5">
      <c r="A24" s="98" t="s">
        <v>80</v>
      </c>
      <c r="B24" s="36"/>
      <c r="C24" s="376">
        <v>66.4</v>
      </c>
      <c r="D24" s="376">
        <v>55.9</v>
      </c>
      <c r="E24" s="27">
        <v>118.78354203935602</v>
      </c>
    </row>
    <row r="25" spans="1:6" ht="19.5">
      <c r="A25" s="98" t="s">
        <v>81</v>
      </c>
      <c r="B25" s="36"/>
      <c r="C25" s="376">
        <v>14.4</v>
      </c>
      <c r="D25" s="376">
        <v>12.6</v>
      </c>
      <c r="E25" s="27">
        <v>114.2857142857143</v>
      </c>
      <c r="F25" s="247"/>
    </row>
    <row r="26" spans="1:5" ht="58.5" customHeight="1">
      <c r="A26" s="98" t="s">
        <v>82</v>
      </c>
      <c r="B26" s="32" t="s">
        <v>255</v>
      </c>
      <c r="C26" s="376">
        <v>378.537</v>
      </c>
      <c r="D26" s="376">
        <v>344.5</v>
      </c>
      <c r="E26" s="27">
        <v>109.8801161103048</v>
      </c>
    </row>
    <row r="27" spans="1:5" ht="58.5" customHeight="1">
      <c r="A27" s="98" t="s">
        <v>83</v>
      </c>
      <c r="B27" s="32" t="s">
        <v>255</v>
      </c>
      <c r="C27" s="376">
        <v>386.662</v>
      </c>
      <c r="D27" s="376">
        <v>349.9</v>
      </c>
      <c r="E27" s="27">
        <v>110.50643040868819</v>
      </c>
    </row>
    <row r="28" spans="1:5" ht="58.5">
      <c r="A28" s="98" t="s">
        <v>84</v>
      </c>
      <c r="B28" s="36" t="s">
        <v>341</v>
      </c>
      <c r="C28" s="376">
        <v>5581.1</v>
      </c>
      <c r="D28" s="376">
        <v>4944</v>
      </c>
      <c r="E28" s="27">
        <v>112.9</v>
      </c>
    </row>
    <row r="29" spans="1:6" ht="18.75">
      <c r="A29" s="276" t="s">
        <v>201</v>
      </c>
      <c r="B29" s="277"/>
      <c r="C29" s="377"/>
      <c r="D29" s="377"/>
      <c r="E29" s="278"/>
      <c r="F29" s="109"/>
    </row>
    <row r="30" spans="1:5" ht="37.5" customHeight="1">
      <c r="A30" s="37" t="s">
        <v>288</v>
      </c>
      <c r="B30" s="39" t="s">
        <v>203</v>
      </c>
      <c r="C30" s="378">
        <v>99.5</v>
      </c>
      <c r="D30" s="378" t="s">
        <v>265</v>
      </c>
      <c r="E30" s="40"/>
    </row>
    <row r="31" spans="1:5" ht="1.5" customHeight="1">
      <c r="A31" s="37" t="s">
        <v>202</v>
      </c>
      <c r="B31" s="32" t="s">
        <v>255</v>
      </c>
      <c r="C31" s="379">
        <v>933.3790000000001</v>
      </c>
      <c r="D31" s="379"/>
      <c r="E31" s="38"/>
    </row>
    <row r="32" spans="1:5" ht="2.25" customHeight="1" hidden="1">
      <c r="A32" s="37"/>
      <c r="B32" s="39"/>
      <c r="C32" s="378"/>
      <c r="D32" s="378"/>
      <c r="E32" s="40"/>
    </row>
    <row r="33" spans="1:5" ht="18.75" customHeight="1" hidden="1">
      <c r="A33" s="41" t="s">
        <v>187</v>
      </c>
      <c r="B33" s="32"/>
      <c r="C33" s="380"/>
      <c r="D33" s="380"/>
      <c r="E33" s="42"/>
    </row>
    <row r="34" spans="1:5" ht="18.75">
      <c r="A34" s="43" t="s">
        <v>204</v>
      </c>
      <c r="B34" s="32"/>
      <c r="C34" s="381"/>
      <c r="D34" s="381"/>
      <c r="E34" s="44"/>
    </row>
    <row r="35" spans="1:5" ht="56.25">
      <c r="A35" s="45" t="s">
        <v>205</v>
      </c>
      <c r="B35" s="32" t="s">
        <v>255</v>
      </c>
      <c r="C35" s="379">
        <v>212.738</v>
      </c>
      <c r="D35" s="379">
        <v>173.8</v>
      </c>
      <c r="E35" s="27">
        <v>122.40391254315304</v>
      </c>
    </row>
    <row r="36" spans="1:5" ht="18.75">
      <c r="A36" s="45" t="s">
        <v>206</v>
      </c>
      <c r="B36" s="32" t="s">
        <v>203</v>
      </c>
      <c r="C36" s="381">
        <v>100.1332066454063</v>
      </c>
      <c r="D36" s="381"/>
      <c r="E36" s="44"/>
    </row>
    <row r="37" spans="1:5" ht="18.75">
      <c r="A37" s="43" t="s">
        <v>207</v>
      </c>
      <c r="B37" s="32"/>
      <c r="C37" s="381"/>
      <c r="D37" s="381"/>
      <c r="E37" s="27"/>
    </row>
    <row r="38" spans="1:5" ht="56.25">
      <c r="A38" s="45" t="s">
        <v>205</v>
      </c>
      <c r="B38" s="32" t="s">
        <v>255</v>
      </c>
      <c r="C38" s="379">
        <v>466.81600000000003</v>
      </c>
      <c r="D38" s="379">
        <v>424.1</v>
      </c>
      <c r="E38" s="27">
        <v>110.1</v>
      </c>
    </row>
    <row r="39" spans="1:5" ht="18.75">
      <c r="A39" s="45" t="s">
        <v>206</v>
      </c>
      <c r="B39" s="32" t="s">
        <v>203</v>
      </c>
      <c r="C39" s="381">
        <v>99.64921516023789</v>
      </c>
      <c r="D39" s="381"/>
      <c r="E39" s="44"/>
    </row>
    <row r="40" spans="1:5" ht="37.5" customHeight="1">
      <c r="A40" s="43" t="s">
        <v>208</v>
      </c>
      <c r="B40" s="32"/>
      <c r="C40" s="381"/>
      <c r="D40" s="381"/>
      <c r="E40" s="44"/>
    </row>
    <row r="41" spans="1:10" ht="56.25">
      <c r="A41" s="45" t="s">
        <v>205</v>
      </c>
      <c r="B41" s="32" t="s">
        <v>255</v>
      </c>
      <c r="C41" s="374"/>
      <c r="D41" s="374"/>
      <c r="E41" s="27"/>
      <c r="F41" s="116"/>
      <c r="G41" s="116"/>
      <c r="H41" s="116"/>
      <c r="I41" s="116"/>
      <c r="J41" s="116"/>
    </row>
    <row r="42" spans="1:5" ht="18.75">
      <c r="A42" s="45" t="s">
        <v>206</v>
      </c>
      <c r="B42" s="32" t="s">
        <v>203</v>
      </c>
      <c r="C42" s="51"/>
      <c r="D42" s="51"/>
      <c r="E42" s="410"/>
    </row>
    <row r="43" spans="1:5" ht="18.75">
      <c r="A43" s="46" t="s">
        <v>209</v>
      </c>
      <c r="B43" s="47"/>
      <c r="C43" s="51"/>
      <c r="D43" s="382"/>
      <c r="E43" s="27"/>
    </row>
    <row r="44" spans="1:5" ht="18.75">
      <c r="A44" s="48" t="s">
        <v>210</v>
      </c>
      <c r="B44" s="32" t="s">
        <v>255</v>
      </c>
      <c r="C44" s="374">
        <v>124.9</v>
      </c>
      <c r="D44" s="374">
        <v>89.4</v>
      </c>
      <c r="E44" s="27">
        <v>139.70917225950782</v>
      </c>
    </row>
    <row r="45" spans="1:5" ht="37.5">
      <c r="A45" s="48" t="s">
        <v>96</v>
      </c>
      <c r="B45" s="32" t="s">
        <v>203</v>
      </c>
      <c r="C45" s="51">
        <v>112.14155677692288</v>
      </c>
      <c r="D45" s="51"/>
      <c r="E45" s="27"/>
    </row>
    <row r="46" spans="1:5" ht="18.75">
      <c r="A46" s="49" t="s">
        <v>58</v>
      </c>
      <c r="B46" s="47"/>
      <c r="C46" s="51"/>
      <c r="D46" s="382"/>
      <c r="E46" s="27"/>
    </row>
    <row r="47" spans="1:5" ht="37.5">
      <c r="A47" s="50" t="s">
        <v>97</v>
      </c>
      <c r="B47" s="32" t="s">
        <v>255</v>
      </c>
      <c r="C47" s="374">
        <v>176.324</v>
      </c>
      <c r="D47" s="374">
        <v>124.8</v>
      </c>
      <c r="E47" s="27">
        <v>141.2852564102564</v>
      </c>
    </row>
    <row r="48" spans="1:5" ht="18.75">
      <c r="A48" s="50" t="s">
        <v>98</v>
      </c>
      <c r="B48" s="32" t="s">
        <v>99</v>
      </c>
      <c r="C48" s="51">
        <v>3836</v>
      </c>
      <c r="D48" s="51">
        <v>3673</v>
      </c>
      <c r="E48" s="27">
        <v>104.43778927307379</v>
      </c>
    </row>
    <row r="49" spans="1:5" ht="18.75">
      <c r="A49" s="50" t="s">
        <v>100</v>
      </c>
      <c r="B49" s="32" t="s">
        <v>99</v>
      </c>
      <c r="C49" s="117">
        <v>0.055</v>
      </c>
      <c r="D49" s="117">
        <v>0.05</v>
      </c>
      <c r="E49" s="27">
        <v>110</v>
      </c>
    </row>
    <row r="50" spans="1:5" ht="18.75">
      <c r="A50" s="49" t="s">
        <v>101</v>
      </c>
      <c r="B50" s="47"/>
      <c r="C50" s="51"/>
      <c r="D50" s="382"/>
      <c r="E50" s="27"/>
    </row>
    <row r="51" spans="1:5" ht="18.75">
      <c r="A51" s="50" t="s">
        <v>102</v>
      </c>
      <c r="B51" s="32" t="s">
        <v>103</v>
      </c>
      <c r="C51" s="51" t="s">
        <v>332</v>
      </c>
      <c r="D51" s="51" t="s">
        <v>332</v>
      </c>
      <c r="E51" s="27" t="e">
        <v>#VALUE!</v>
      </c>
    </row>
    <row r="52" spans="1:5" ht="35.25" customHeight="1">
      <c r="A52" s="50" t="s">
        <v>104</v>
      </c>
      <c r="B52" s="52" t="s">
        <v>105</v>
      </c>
      <c r="C52" s="383" t="s">
        <v>332</v>
      </c>
      <c r="D52" s="383" t="s">
        <v>332</v>
      </c>
      <c r="E52" s="27" t="e">
        <v>#VALUE!</v>
      </c>
    </row>
    <row r="53" spans="1:5" ht="18.75">
      <c r="A53" s="46" t="s">
        <v>106</v>
      </c>
      <c r="B53" s="47"/>
      <c r="C53" s="383"/>
      <c r="D53" s="384"/>
      <c r="E53" s="54"/>
    </row>
    <row r="54" spans="1:5" ht="18.75">
      <c r="A54" s="48" t="s">
        <v>107</v>
      </c>
      <c r="B54" s="32" t="s">
        <v>255</v>
      </c>
      <c r="C54" s="383">
        <v>3342.7</v>
      </c>
      <c r="D54" s="51">
        <v>2976</v>
      </c>
      <c r="E54" s="27">
        <v>112.32190860215053</v>
      </c>
    </row>
    <row r="55" spans="1:5" ht="18.75">
      <c r="A55" s="48" t="s">
        <v>108</v>
      </c>
      <c r="B55" s="32" t="s">
        <v>203</v>
      </c>
      <c r="C55" s="385">
        <v>106.7</v>
      </c>
      <c r="D55" s="383"/>
      <c r="E55" s="53"/>
    </row>
    <row r="56" spans="1:5" ht="18.75">
      <c r="A56" s="46" t="s">
        <v>109</v>
      </c>
      <c r="B56" s="47"/>
      <c r="C56" s="51"/>
      <c r="D56" s="51"/>
      <c r="E56" s="35"/>
    </row>
    <row r="57" spans="1:5" ht="35.25" customHeight="1">
      <c r="A57" s="48" t="s">
        <v>110</v>
      </c>
      <c r="B57" s="32" t="s">
        <v>111</v>
      </c>
      <c r="C57" s="383">
        <v>117</v>
      </c>
      <c r="D57" s="383">
        <v>112</v>
      </c>
      <c r="E57" s="27">
        <v>104.46428571428572</v>
      </c>
    </row>
    <row r="58" spans="1:5" ht="18.75" customHeight="1" hidden="1">
      <c r="A58" s="48" t="s">
        <v>112</v>
      </c>
      <c r="B58" s="32"/>
      <c r="C58" s="386"/>
      <c r="D58" s="386"/>
      <c r="E58" s="27" t="e">
        <v>#DIV/0!</v>
      </c>
    </row>
    <row r="59" spans="1:5" ht="18.75" customHeight="1" hidden="1">
      <c r="A59" s="48" t="s">
        <v>53</v>
      </c>
      <c r="B59" s="32" t="s">
        <v>111</v>
      </c>
      <c r="C59" s="383">
        <v>14</v>
      </c>
      <c r="D59" s="383"/>
      <c r="E59" s="27" t="e">
        <v>#DIV/0!</v>
      </c>
    </row>
    <row r="60" spans="1:5" ht="18.75" customHeight="1" hidden="1">
      <c r="A60" s="48" t="s">
        <v>113</v>
      </c>
      <c r="B60" s="32" t="s">
        <v>111</v>
      </c>
      <c r="C60" s="383">
        <v>0</v>
      </c>
      <c r="D60" s="383"/>
      <c r="E60" s="27" t="e">
        <v>#DIV/0!</v>
      </c>
    </row>
    <row r="61" spans="1:5" ht="18.75" customHeight="1" hidden="1">
      <c r="A61" s="48" t="s">
        <v>55</v>
      </c>
      <c r="B61" s="32" t="s">
        <v>111</v>
      </c>
      <c r="C61" s="383">
        <v>0</v>
      </c>
      <c r="D61" s="383"/>
      <c r="E61" s="27" t="e">
        <v>#DIV/0!</v>
      </c>
    </row>
    <row r="62" spans="1:5" ht="18.75" customHeight="1" hidden="1">
      <c r="A62" s="48" t="s">
        <v>56</v>
      </c>
      <c r="B62" s="32" t="s">
        <v>111</v>
      </c>
      <c r="C62" s="383">
        <v>0</v>
      </c>
      <c r="D62" s="383"/>
      <c r="E62" s="27" t="e">
        <v>#DIV/0!</v>
      </c>
    </row>
    <row r="63" spans="1:5" ht="30" customHeight="1" hidden="1">
      <c r="A63" s="48" t="s">
        <v>114</v>
      </c>
      <c r="B63" s="32" t="s">
        <v>111</v>
      </c>
      <c r="C63" s="383">
        <v>3</v>
      </c>
      <c r="D63" s="383"/>
      <c r="E63" s="27" t="e">
        <v>#DIV/0!</v>
      </c>
    </row>
    <row r="64" spans="1:5" ht="18.75" customHeight="1" hidden="1">
      <c r="A64" s="48" t="s">
        <v>58</v>
      </c>
      <c r="B64" s="32" t="s">
        <v>111</v>
      </c>
      <c r="C64" s="383">
        <v>0</v>
      </c>
      <c r="D64" s="383"/>
      <c r="E64" s="27" t="e">
        <v>#DIV/0!</v>
      </c>
    </row>
    <row r="65" spans="1:5" ht="18.75" customHeight="1" hidden="1">
      <c r="A65" s="48" t="s">
        <v>106</v>
      </c>
      <c r="B65" s="32" t="s">
        <v>111</v>
      </c>
      <c r="C65" s="383">
        <v>42</v>
      </c>
      <c r="D65" s="383"/>
      <c r="E65" s="27" t="e">
        <v>#DIV/0!</v>
      </c>
    </row>
    <row r="66" spans="1:5" ht="18.75" customHeight="1" hidden="1">
      <c r="A66" s="48" t="s">
        <v>199</v>
      </c>
      <c r="B66" s="32" t="s">
        <v>111</v>
      </c>
      <c r="C66" s="383">
        <v>1</v>
      </c>
      <c r="D66" s="383"/>
      <c r="E66" s="27" t="e">
        <v>#DIV/0!</v>
      </c>
    </row>
    <row r="67" spans="1:5" ht="18.75" customHeight="1" hidden="1">
      <c r="A67" s="48" t="s">
        <v>272</v>
      </c>
      <c r="B67" s="32" t="s">
        <v>111</v>
      </c>
      <c r="C67" s="383">
        <v>0</v>
      </c>
      <c r="D67" s="383"/>
      <c r="E67" s="27" t="e">
        <v>#DIV/0!</v>
      </c>
    </row>
    <row r="68" spans="1:5" ht="37.5">
      <c r="A68" s="48" t="s">
        <v>115</v>
      </c>
      <c r="B68" s="32" t="s">
        <v>203</v>
      </c>
      <c r="C68" s="51">
        <v>47.28254534332816</v>
      </c>
      <c r="D68" s="385">
        <v>47.3</v>
      </c>
      <c r="E68" s="27">
        <v>99.96309797743798</v>
      </c>
    </row>
    <row r="69" spans="1:5" ht="0.75" customHeight="1">
      <c r="A69" s="56" t="s">
        <v>116</v>
      </c>
      <c r="B69" s="32" t="s">
        <v>111</v>
      </c>
      <c r="C69" s="383"/>
      <c r="D69" s="383"/>
      <c r="E69" s="53"/>
    </row>
    <row r="70" spans="1:5" ht="0.75" customHeight="1">
      <c r="A70" s="48" t="s">
        <v>117</v>
      </c>
      <c r="B70" s="32"/>
      <c r="C70" s="385"/>
      <c r="D70" s="385"/>
      <c r="E70" s="55"/>
    </row>
    <row r="71" spans="1:5" ht="1.5" customHeight="1" hidden="1">
      <c r="A71" s="48" t="s">
        <v>118</v>
      </c>
      <c r="B71" s="36" t="s">
        <v>111</v>
      </c>
      <c r="C71" s="387"/>
      <c r="D71" s="387"/>
      <c r="E71" s="53"/>
    </row>
    <row r="72" spans="1:5" ht="39">
      <c r="A72" s="205" t="s">
        <v>119</v>
      </c>
      <c r="B72" s="26" t="s">
        <v>163</v>
      </c>
      <c r="C72" s="388">
        <v>277808</v>
      </c>
      <c r="D72" s="389">
        <v>211667</v>
      </c>
      <c r="E72" s="27">
        <v>131.24766732650815</v>
      </c>
    </row>
    <row r="73" spans="1:5" ht="19.5">
      <c r="A73" s="206" t="s">
        <v>19</v>
      </c>
      <c r="B73" s="26"/>
      <c r="C73" s="389">
        <v>251996</v>
      </c>
      <c r="D73" s="389">
        <v>160071</v>
      </c>
      <c r="E73" s="27">
        <v>157.42764148409142</v>
      </c>
    </row>
    <row r="74" spans="1:5" ht="19.5">
      <c r="A74" s="206" t="s">
        <v>20</v>
      </c>
      <c r="B74" s="26"/>
      <c r="C74" s="389">
        <v>25812</v>
      </c>
      <c r="D74" s="389">
        <v>26729</v>
      </c>
      <c r="E74" s="27">
        <v>96.56926933293427</v>
      </c>
    </row>
    <row r="75" spans="1:5" ht="16.5" customHeight="1">
      <c r="A75" s="206" t="s">
        <v>21</v>
      </c>
      <c r="B75" s="26"/>
      <c r="C75" s="389"/>
      <c r="D75" s="389">
        <v>32000</v>
      </c>
      <c r="E75" s="27">
        <v>0</v>
      </c>
    </row>
    <row r="76" spans="1:5" ht="51" customHeight="1">
      <c r="A76" s="279" t="s">
        <v>120</v>
      </c>
      <c r="B76" s="280"/>
      <c r="C76" s="390"/>
      <c r="D76" s="390"/>
      <c r="E76" s="281"/>
    </row>
    <row r="77" spans="1:5" ht="53.25" customHeight="1">
      <c r="A77" s="100" t="s">
        <v>86</v>
      </c>
      <c r="B77" s="100" t="s">
        <v>87</v>
      </c>
      <c r="C77" s="391">
        <v>-2.9</v>
      </c>
      <c r="D77" s="123">
        <v>-5.4</v>
      </c>
      <c r="E77" s="27">
        <v>53.7</v>
      </c>
    </row>
    <row r="78" spans="1:5" ht="27.75" customHeight="1">
      <c r="A78" s="101" t="s">
        <v>88</v>
      </c>
      <c r="B78" s="99"/>
      <c r="C78" s="391"/>
      <c r="D78" s="123"/>
      <c r="E78" s="99"/>
    </row>
    <row r="79" spans="1:5" ht="27.75" customHeight="1">
      <c r="A79" s="102" t="s">
        <v>89</v>
      </c>
      <c r="B79" s="103" t="s">
        <v>121</v>
      </c>
      <c r="C79" s="391" t="s">
        <v>332</v>
      </c>
      <c r="D79" s="123">
        <v>34.6</v>
      </c>
      <c r="E79" s="27" t="e">
        <v>#VALUE!</v>
      </c>
    </row>
    <row r="80" spans="1:5" ht="28.5" customHeight="1">
      <c r="A80" s="102" t="s">
        <v>90</v>
      </c>
      <c r="B80" s="103" t="s">
        <v>203</v>
      </c>
      <c r="C80" s="391" t="s">
        <v>332</v>
      </c>
      <c r="D80" s="123">
        <v>46.7</v>
      </c>
      <c r="E80" s="27" t="e">
        <v>#VALUE!</v>
      </c>
    </row>
    <row r="81" spans="1:5" ht="30" customHeight="1">
      <c r="A81" s="102" t="s">
        <v>91</v>
      </c>
      <c r="B81" s="103"/>
      <c r="C81" s="391" t="s">
        <v>332</v>
      </c>
      <c r="D81" s="123">
        <v>39.5</v>
      </c>
      <c r="E81" s="27" t="e">
        <v>#VALUE!</v>
      </c>
    </row>
    <row r="82" spans="1:5" ht="30" customHeight="1">
      <c r="A82" s="102" t="s">
        <v>335</v>
      </c>
      <c r="B82" s="103" t="s">
        <v>121</v>
      </c>
      <c r="C82" s="391" t="s">
        <v>332</v>
      </c>
      <c r="D82" s="123">
        <v>53.3</v>
      </c>
      <c r="E82" s="27" t="e">
        <v>#VALUE!</v>
      </c>
    </row>
    <row r="83" spans="1:5" ht="31.5" customHeight="1">
      <c r="A83" s="101" t="s">
        <v>336</v>
      </c>
      <c r="B83" s="99"/>
      <c r="C83" s="391" t="s">
        <v>332</v>
      </c>
      <c r="D83" s="123"/>
      <c r="E83" s="27" t="e">
        <v>#VALUE!</v>
      </c>
    </row>
    <row r="84" spans="1:5" ht="30" customHeight="1">
      <c r="A84" s="103" t="s">
        <v>337</v>
      </c>
      <c r="B84" s="103" t="s">
        <v>121</v>
      </c>
      <c r="C84" s="391" t="s">
        <v>332</v>
      </c>
      <c r="D84" s="123">
        <v>15</v>
      </c>
      <c r="E84" s="27" t="e">
        <v>#VALUE!</v>
      </c>
    </row>
    <row r="85" spans="1:5" ht="28.5" customHeight="1">
      <c r="A85" s="103" t="s">
        <v>335</v>
      </c>
      <c r="B85" s="103" t="s">
        <v>203</v>
      </c>
      <c r="C85" s="391" t="s">
        <v>332</v>
      </c>
      <c r="D85" s="123">
        <v>20.3</v>
      </c>
      <c r="E85" s="27" t="e">
        <v>#VALUE!</v>
      </c>
    </row>
    <row r="86" spans="1:5" ht="24.75" customHeight="1">
      <c r="A86" s="103" t="s">
        <v>244</v>
      </c>
      <c r="B86" s="103" t="s">
        <v>121</v>
      </c>
      <c r="C86" s="391" t="s">
        <v>332</v>
      </c>
      <c r="D86" s="123">
        <v>45.1</v>
      </c>
      <c r="E86" s="27" t="e">
        <v>#VALUE!</v>
      </c>
    </row>
    <row r="87" spans="1:5" ht="24" customHeight="1">
      <c r="A87" s="103" t="s">
        <v>245</v>
      </c>
      <c r="B87" s="103" t="s">
        <v>203</v>
      </c>
      <c r="C87" s="391" t="s">
        <v>332</v>
      </c>
      <c r="D87" s="123">
        <v>60.8</v>
      </c>
      <c r="E87" s="27" t="e">
        <v>#VALUE!</v>
      </c>
    </row>
    <row r="88" spans="1:5" ht="24.75" customHeight="1">
      <c r="A88" s="103" t="s">
        <v>246</v>
      </c>
      <c r="B88" s="103" t="s">
        <v>121</v>
      </c>
      <c r="C88" s="391" t="s">
        <v>332</v>
      </c>
      <c r="D88" s="123">
        <v>14</v>
      </c>
      <c r="E88" s="27" t="e">
        <v>#VALUE!</v>
      </c>
    </row>
    <row r="89" spans="1:5" ht="26.25" customHeight="1">
      <c r="A89" s="103" t="s">
        <v>247</v>
      </c>
      <c r="B89" s="103" t="s">
        <v>203</v>
      </c>
      <c r="C89" s="391" t="s">
        <v>332</v>
      </c>
      <c r="D89" s="123">
        <v>18.9</v>
      </c>
      <c r="E89" s="27" t="e">
        <v>#VALUE!</v>
      </c>
    </row>
    <row r="90" spans="1:5" ht="45" customHeight="1">
      <c r="A90" s="101" t="s">
        <v>250</v>
      </c>
      <c r="B90" s="102" t="s">
        <v>87</v>
      </c>
      <c r="C90" s="391">
        <v>-725</v>
      </c>
      <c r="D90" s="123">
        <v>-426</v>
      </c>
      <c r="E90" s="27">
        <v>170.1</v>
      </c>
    </row>
    <row r="91" spans="1:5" ht="41.25" customHeight="1">
      <c r="A91" s="101" t="s">
        <v>251</v>
      </c>
      <c r="B91" s="99" t="s">
        <v>203</v>
      </c>
      <c r="C91" s="391" t="s">
        <v>332</v>
      </c>
      <c r="D91" s="123">
        <v>68.9</v>
      </c>
      <c r="E91" s="27" t="e">
        <v>#VALUE!</v>
      </c>
    </row>
    <row r="92" spans="1:5" ht="43.5" customHeight="1">
      <c r="A92" s="99" t="s">
        <v>323</v>
      </c>
      <c r="B92" s="99" t="s">
        <v>203</v>
      </c>
      <c r="C92" s="391" t="s">
        <v>332</v>
      </c>
      <c r="D92" s="123">
        <v>31.1</v>
      </c>
      <c r="E92" s="27" t="e">
        <v>#VALUE!</v>
      </c>
    </row>
    <row r="93" spans="1:5" ht="26.25" customHeight="1">
      <c r="A93" s="279" t="s">
        <v>324</v>
      </c>
      <c r="B93" s="280"/>
      <c r="C93" s="390"/>
      <c r="D93" s="390"/>
      <c r="E93" s="281"/>
    </row>
    <row r="94" spans="1:5" ht="27.75" customHeight="1">
      <c r="A94" s="101" t="s">
        <v>325</v>
      </c>
      <c r="B94" s="102" t="s">
        <v>121</v>
      </c>
      <c r="C94" s="391">
        <v>69281</v>
      </c>
      <c r="D94" s="123">
        <v>69673</v>
      </c>
      <c r="E94" s="27">
        <v>93.4</v>
      </c>
    </row>
    <row r="95" spans="1:5" ht="24.75" customHeight="1">
      <c r="A95" s="101" t="s">
        <v>326</v>
      </c>
      <c r="B95" s="102" t="s">
        <v>121</v>
      </c>
      <c r="C95" s="391" t="s">
        <v>332</v>
      </c>
      <c r="D95" s="123">
        <v>27</v>
      </c>
      <c r="E95" s="27" t="e">
        <v>#VALUE!</v>
      </c>
    </row>
    <row r="96" spans="1:5" ht="22.5" customHeight="1">
      <c r="A96" s="102" t="s">
        <v>327</v>
      </c>
      <c r="B96" s="102" t="s">
        <v>121</v>
      </c>
      <c r="C96" s="391" t="s">
        <v>332</v>
      </c>
      <c r="D96" s="123">
        <v>6.2</v>
      </c>
      <c r="E96" s="27" t="e">
        <v>#VALUE!</v>
      </c>
    </row>
    <row r="97" spans="1:5" ht="24.75" customHeight="1">
      <c r="A97" s="101" t="s">
        <v>328</v>
      </c>
      <c r="B97" s="102" t="s">
        <v>121</v>
      </c>
      <c r="C97" s="391" t="s">
        <v>332</v>
      </c>
      <c r="D97" s="123">
        <v>2.4</v>
      </c>
      <c r="E97" s="27" t="e">
        <v>#VALUE!</v>
      </c>
    </row>
    <row r="98" spans="1:5" ht="22.5" customHeight="1">
      <c r="A98" s="101" t="s">
        <v>329</v>
      </c>
      <c r="B98" s="102" t="s">
        <v>121</v>
      </c>
      <c r="C98" s="391" t="s">
        <v>332</v>
      </c>
      <c r="D98" s="123">
        <v>14.8</v>
      </c>
      <c r="E98" s="27" t="e">
        <v>#VALUE!</v>
      </c>
    </row>
    <row r="99" spans="1:5" ht="41.25" customHeight="1">
      <c r="A99" s="102" t="s">
        <v>330</v>
      </c>
      <c r="B99" s="102" t="s">
        <v>121</v>
      </c>
      <c r="C99" s="391" t="s">
        <v>332</v>
      </c>
      <c r="D99" s="123">
        <v>1.4</v>
      </c>
      <c r="E99" s="27" t="e">
        <v>#VALUE!</v>
      </c>
    </row>
    <row r="100" spans="1:6" ht="57" customHeight="1">
      <c r="A100" s="99" t="s">
        <v>331</v>
      </c>
      <c r="B100" s="99" t="s">
        <v>203</v>
      </c>
      <c r="C100" s="391">
        <v>13.192057057827492</v>
      </c>
      <c r="D100" s="391">
        <v>13.1</v>
      </c>
      <c r="E100" s="27">
        <v>100.70272563227094</v>
      </c>
      <c r="F100" s="216"/>
    </row>
    <row r="101" spans="1:5" ht="24.75" customHeight="1">
      <c r="A101" s="104" t="s">
        <v>53</v>
      </c>
      <c r="B101" s="99" t="s">
        <v>203</v>
      </c>
      <c r="C101" s="391">
        <v>1.4572322848786494</v>
      </c>
      <c r="D101" s="391">
        <v>1.6</v>
      </c>
      <c r="E101" s="27">
        <v>91.07701780491558</v>
      </c>
    </row>
    <row r="102" spans="1:6" ht="24" customHeight="1">
      <c r="A102" s="104" t="s">
        <v>113</v>
      </c>
      <c r="B102" s="99" t="s">
        <v>203</v>
      </c>
      <c r="C102" s="391">
        <v>2.3705680127251267</v>
      </c>
      <c r="D102" s="391">
        <v>2.58</v>
      </c>
      <c r="E102" s="27">
        <v>91.882481113377</v>
      </c>
      <c r="F102" s="245"/>
    </row>
    <row r="103" spans="1:5" ht="30" customHeight="1">
      <c r="A103" s="104" t="s">
        <v>55</v>
      </c>
      <c r="B103" s="99" t="s">
        <v>203</v>
      </c>
      <c r="C103" s="391">
        <v>0</v>
      </c>
      <c r="D103" s="391">
        <v>0</v>
      </c>
      <c r="E103" s="27" t="e">
        <v>#DIV/0!</v>
      </c>
    </row>
    <row r="104" spans="1:5" ht="31.5" customHeight="1">
      <c r="A104" s="104" t="s">
        <v>56</v>
      </c>
      <c r="B104" s="99" t="s">
        <v>203</v>
      </c>
      <c r="C104" s="391">
        <v>1.0262199189286263</v>
      </c>
      <c r="D104" s="391">
        <v>1.03</v>
      </c>
      <c r="E104" s="27">
        <v>99.6330018377307</v>
      </c>
    </row>
    <row r="105" spans="1:5" ht="39.75" customHeight="1">
      <c r="A105" s="104" t="s">
        <v>49</v>
      </c>
      <c r="B105" s="99" t="s">
        <v>203</v>
      </c>
      <c r="C105" s="391">
        <v>1.395659089742932</v>
      </c>
      <c r="D105" s="391">
        <v>1.36</v>
      </c>
      <c r="E105" s="27">
        <v>102.62199189286262</v>
      </c>
    </row>
    <row r="106" spans="1:5" ht="30" customHeight="1">
      <c r="A106" s="104" t="s">
        <v>58</v>
      </c>
      <c r="B106" s="99" t="s">
        <v>203</v>
      </c>
      <c r="C106" s="391">
        <v>0.10775309148750578</v>
      </c>
      <c r="D106" s="391">
        <v>0.06</v>
      </c>
      <c r="E106" s="27">
        <v>179.58848581250965</v>
      </c>
    </row>
    <row r="107" spans="1:5" ht="53.25" customHeight="1">
      <c r="A107" s="104" t="s">
        <v>50</v>
      </c>
      <c r="B107" s="99" t="s">
        <v>203</v>
      </c>
      <c r="C107" s="391">
        <v>2.570680896916209</v>
      </c>
      <c r="D107" s="391">
        <v>2.43</v>
      </c>
      <c r="E107" s="27">
        <v>105.7893373216547</v>
      </c>
    </row>
    <row r="108" spans="1:5" ht="26.25" customHeight="1">
      <c r="A108" s="104" t="s">
        <v>199</v>
      </c>
      <c r="B108" s="99" t="s">
        <v>203</v>
      </c>
      <c r="C108" s="391">
        <v>0.01</v>
      </c>
      <c r="D108" s="391">
        <v>0</v>
      </c>
      <c r="E108" s="27" t="e">
        <v>#DIV/0!</v>
      </c>
    </row>
    <row r="109" spans="1:5" ht="28.5" customHeight="1">
      <c r="A109" s="104" t="s">
        <v>51</v>
      </c>
      <c r="B109" s="99" t="s">
        <v>203</v>
      </c>
      <c r="C109" s="391">
        <v>4.238288265175227</v>
      </c>
      <c r="D109" s="391">
        <v>4</v>
      </c>
      <c r="E109" s="27">
        <v>105.95720662938068</v>
      </c>
    </row>
    <row r="110" spans="1:5" ht="78.75" customHeight="1">
      <c r="A110" s="110" t="s">
        <v>321</v>
      </c>
      <c r="B110" s="100" t="s">
        <v>203</v>
      </c>
      <c r="C110" s="391">
        <v>8.1</v>
      </c>
      <c r="D110" s="391">
        <v>8.4</v>
      </c>
      <c r="E110" s="27">
        <v>96.42857142857142</v>
      </c>
    </row>
    <row r="111" spans="1:5" ht="18.75">
      <c r="A111" s="269" t="s">
        <v>22</v>
      </c>
      <c r="B111" s="270"/>
      <c r="C111" s="392"/>
      <c r="D111" s="392"/>
      <c r="E111" s="271"/>
    </row>
    <row r="112" spans="1:5" ht="58.5">
      <c r="A112" s="57" t="s">
        <v>122</v>
      </c>
      <c r="B112" s="29" t="s">
        <v>121</v>
      </c>
      <c r="C112" s="393">
        <v>19.489</v>
      </c>
      <c r="D112" s="393">
        <v>20.4</v>
      </c>
      <c r="E112" s="27">
        <v>96.96019900497512</v>
      </c>
    </row>
    <row r="113" spans="1:6" ht="19.5">
      <c r="A113" s="58" t="s">
        <v>187</v>
      </c>
      <c r="B113" s="32"/>
      <c r="C113" s="394"/>
      <c r="D113" s="395"/>
      <c r="E113" s="59"/>
      <c r="F113" s="111"/>
    </row>
    <row r="114" spans="1:5" ht="18.75">
      <c r="A114" s="60" t="s">
        <v>53</v>
      </c>
      <c r="B114" s="32" t="s">
        <v>121</v>
      </c>
      <c r="C114" s="209">
        <v>0.2895</v>
      </c>
      <c r="D114" s="209">
        <v>0.3</v>
      </c>
      <c r="E114" s="27">
        <v>96.5</v>
      </c>
    </row>
    <row r="115" spans="1:6" ht="37.5">
      <c r="A115" s="31" t="s">
        <v>54</v>
      </c>
      <c r="B115" s="32" t="s">
        <v>121</v>
      </c>
      <c r="C115" s="209">
        <v>1.2775</v>
      </c>
      <c r="D115" s="209">
        <v>1</v>
      </c>
      <c r="E115" s="27">
        <v>159.6875</v>
      </c>
      <c r="F115" s="245"/>
    </row>
    <row r="116" spans="1:7" ht="18.75">
      <c r="A116" s="61" t="s">
        <v>55</v>
      </c>
      <c r="B116" s="32" t="s">
        <v>121</v>
      </c>
      <c r="C116" s="209">
        <v>0.165</v>
      </c>
      <c r="D116" s="209">
        <v>0.2</v>
      </c>
      <c r="E116" s="27">
        <v>82.5</v>
      </c>
      <c r="F116" s="244"/>
      <c r="G116" s="244"/>
    </row>
    <row r="117" spans="1:6" ht="18.75">
      <c r="A117" s="61" t="s">
        <v>56</v>
      </c>
      <c r="B117" s="32" t="s">
        <v>121</v>
      </c>
      <c r="C117" s="209">
        <v>1.864</v>
      </c>
      <c r="D117" s="209">
        <v>2.1</v>
      </c>
      <c r="E117" s="27">
        <v>81.04347826086958</v>
      </c>
      <c r="F117" s="245"/>
    </row>
    <row r="118" spans="1:6" ht="18.75">
      <c r="A118" s="61" t="s">
        <v>114</v>
      </c>
      <c r="B118" s="32" t="s">
        <v>121</v>
      </c>
      <c r="C118" s="209">
        <v>0.88</v>
      </c>
      <c r="D118" s="209">
        <v>0.8</v>
      </c>
      <c r="E118" s="27">
        <v>110</v>
      </c>
      <c r="F118" s="245"/>
    </row>
    <row r="119" spans="1:5" ht="18.75">
      <c r="A119" s="61" t="s">
        <v>58</v>
      </c>
      <c r="B119" s="32" t="s">
        <v>121</v>
      </c>
      <c r="C119" s="209">
        <v>0.146</v>
      </c>
      <c r="D119" s="209">
        <v>0.2</v>
      </c>
      <c r="E119" s="27">
        <v>73</v>
      </c>
    </row>
    <row r="120" spans="1:6" ht="56.25">
      <c r="A120" s="33" t="s">
        <v>198</v>
      </c>
      <c r="B120" s="32" t="s">
        <v>121</v>
      </c>
      <c r="C120" s="209">
        <v>0.471</v>
      </c>
      <c r="D120" s="209">
        <v>0.7</v>
      </c>
      <c r="E120" s="27">
        <v>67.28571428571428</v>
      </c>
      <c r="F120" s="245"/>
    </row>
    <row r="121" spans="1:6" ht="18.75">
      <c r="A121" s="61" t="s">
        <v>199</v>
      </c>
      <c r="B121" s="32" t="s">
        <v>121</v>
      </c>
      <c r="C121" s="209">
        <v>4.6211</v>
      </c>
      <c r="D121" s="209">
        <v>4.4</v>
      </c>
      <c r="E121" s="27">
        <v>105.025</v>
      </c>
      <c r="F121" s="245"/>
    </row>
    <row r="122" spans="1:6" ht="37.5">
      <c r="A122" s="33" t="s">
        <v>123</v>
      </c>
      <c r="B122" s="32" t="s">
        <v>121</v>
      </c>
      <c r="C122" s="209">
        <v>1.9212</v>
      </c>
      <c r="D122" s="209">
        <v>2.2</v>
      </c>
      <c r="E122" s="27">
        <v>87.32727272727271</v>
      </c>
      <c r="F122" s="245"/>
    </row>
    <row r="123" spans="1:6" ht="18.75">
      <c r="A123" s="61" t="s">
        <v>412</v>
      </c>
      <c r="B123" s="32" t="s">
        <v>121</v>
      </c>
      <c r="C123" s="209">
        <v>3.455</v>
      </c>
      <c r="D123" s="209">
        <v>3.7</v>
      </c>
      <c r="E123" s="27">
        <v>98.71428571428572</v>
      </c>
      <c r="F123" s="245"/>
    </row>
    <row r="124" spans="1:10" ht="18.75">
      <c r="A124" s="61" t="s">
        <v>124</v>
      </c>
      <c r="B124" s="32" t="s">
        <v>121</v>
      </c>
      <c r="C124" s="209">
        <v>2.356</v>
      </c>
      <c r="D124" s="209">
        <v>2.4</v>
      </c>
      <c r="E124" s="27">
        <v>98.16666666666667</v>
      </c>
      <c r="F124" s="247"/>
      <c r="G124" s="247"/>
      <c r="H124" s="247"/>
      <c r="I124" s="247"/>
      <c r="J124" s="247"/>
    </row>
    <row r="125" spans="1:7" ht="37.5">
      <c r="A125" s="62" t="s">
        <v>125</v>
      </c>
      <c r="B125" s="32" t="s">
        <v>121</v>
      </c>
      <c r="C125" s="209">
        <v>0.725</v>
      </c>
      <c r="D125" s="209">
        <v>0.8</v>
      </c>
      <c r="E125" s="27">
        <v>103.57142857142858</v>
      </c>
      <c r="F125" s="248"/>
      <c r="G125" s="211"/>
    </row>
    <row r="126" spans="1:20" ht="18.75">
      <c r="A126" s="61" t="s">
        <v>85</v>
      </c>
      <c r="B126" s="32" t="s">
        <v>121</v>
      </c>
      <c r="C126" s="209">
        <v>1.3465</v>
      </c>
      <c r="D126" s="209">
        <v>1.6</v>
      </c>
      <c r="E126" s="27">
        <v>84.15625</v>
      </c>
      <c r="F126" s="247"/>
      <c r="G126" s="247"/>
      <c r="H126" s="247"/>
      <c r="I126" s="247"/>
      <c r="J126" s="247"/>
      <c r="K126" s="247"/>
      <c r="L126" s="247"/>
      <c r="M126" s="247"/>
      <c r="N126" s="247"/>
      <c r="O126" s="247"/>
      <c r="P126" s="247"/>
      <c r="Q126" s="247"/>
      <c r="R126" s="247"/>
      <c r="S126" s="247"/>
      <c r="T126" s="247"/>
    </row>
    <row r="127" spans="1:5" ht="54.75" customHeight="1">
      <c r="A127" s="63" t="s">
        <v>126</v>
      </c>
      <c r="B127" s="32" t="s">
        <v>121</v>
      </c>
      <c r="C127" s="209">
        <v>5.3</v>
      </c>
      <c r="D127" s="209">
        <v>5.6</v>
      </c>
      <c r="E127" s="27">
        <v>97.19814814814814</v>
      </c>
    </row>
    <row r="128" spans="1:5" ht="18.75">
      <c r="A128" s="64" t="s">
        <v>215</v>
      </c>
      <c r="B128" s="32"/>
      <c r="C128" s="394"/>
      <c r="D128" s="394"/>
      <c r="E128" s="27"/>
    </row>
    <row r="129" spans="1:5" ht="18.75">
      <c r="A129" s="65" t="s">
        <v>412</v>
      </c>
      <c r="B129" s="32" t="s">
        <v>121</v>
      </c>
      <c r="C129" s="209">
        <v>2.782</v>
      </c>
      <c r="D129" s="209">
        <v>3</v>
      </c>
      <c r="E129" s="27">
        <v>95.93103448275862</v>
      </c>
    </row>
    <row r="130" spans="1:5" ht="18.75">
      <c r="A130" s="66" t="s">
        <v>197</v>
      </c>
      <c r="B130" s="32" t="s">
        <v>127</v>
      </c>
      <c r="C130" s="209">
        <v>1.534</v>
      </c>
      <c r="D130" s="209">
        <v>1.5</v>
      </c>
      <c r="E130" s="27">
        <v>95.875</v>
      </c>
    </row>
    <row r="131" spans="1:5" ht="18.75">
      <c r="A131" s="66" t="s">
        <v>128</v>
      </c>
      <c r="B131" s="32" t="s">
        <v>121</v>
      </c>
      <c r="C131" s="209">
        <v>0.6</v>
      </c>
      <c r="D131" s="209">
        <v>0.6</v>
      </c>
      <c r="E131" s="27">
        <v>106.4</v>
      </c>
    </row>
    <row r="132" spans="1:5" ht="18.75">
      <c r="A132" s="66" t="s">
        <v>129</v>
      </c>
      <c r="B132" s="32" t="s">
        <v>121</v>
      </c>
      <c r="C132" s="209"/>
      <c r="D132" s="209"/>
      <c r="E132" s="27"/>
    </row>
    <row r="133" spans="1:5" ht="18.75">
      <c r="A133" s="66" t="s">
        <v>130</v>
      </c>
      <c r="B133" s="32" t="s">
        <v>121</v>
      </c>
      <c r="C133" s="209"/>
      <c r="D133" s="209"/>
      <c r="E133" s="27"/>
    </row>
    <row r="134" spans="1:5" ht="18.75">
      <c r="A134" s="66" t="s">
        <v>276</v>
      </c>
      <c r="B134" s="32" t="s">
        <v>127</v>
      </c>
      <c r="C134" s="209">
        <v>0.4007</v>
      </c>
      <c r="D134" s="209">
        <v>0.4</v>
      </c>
      <c r="E134" s="27">
        <v>100.175</v>
      </c>
    </row>
    <row r="135" spans="1:5" ht="2.25" customHeight="1">
      <c r="A135" s="67" t="s">
        <v>338</v>
      </c>
      <c r="B135" s="32" t="s">
        <v>121</v>
      </c>
      <c r="C135" s="394">
        <v>2452</v>
      </c>
      <c r="D135" s="394">
        <v>3.36</v>
      </c>
      <c r="E135" s="27">
        <v>72976.19047619049</v>
      </c>
    </row>
    <row r="136" spans="1:5" ht="19.5" customHeight="1" hidden="1">
      <c r="A136" s="58" t="s">
        <v>187</v>
      </c>
      <c r="B136" s="32"/>
      <c r="C136" s="394"/>
      <c r="D136" s="394"/>
      <c r="E136" s="27" t="e">
        <v>#DIV/0!</v>
      </c>
    </row>
    <row r="137" spans="1:5" ht="18.75" customHeight="1" hidden="1">
      <c r="A137" s="68" t="s">
        <v>53</v>
      </c>
      <c r="B137" s="32" t="s">
        <v>121</v>
      </c>
      <c r="C137" s="394">
        <v>279</v>
      </c>
      <c r="D137" s="394"/>
      <c r="E137" s="27" t="e">
        <v>#DIV/0!</v>
      </c>
    </row>
    <row r="138" spans="1:5" ht="37.5" customHeight="1" hidden="1">
      <c r="A138" s="69" t="s">
        <v>54</v>
      </c>
      <c r="B138" s="32" t="s">
        <v>127</v>
      </c>
      <c r="C138" s="394">
        <v>551</v>
      </c>
      <c r="D138" s="394"/>
      <c r="E138" s="27" t="e">
        <v>#DIV/0!</v>
      </c>
    </row>
    <row r="139" spans="1:5" ht="18.75" customHeight="1" hidden="1">
      <c r="A139" s="70" t="s">
        <v>55</v>
      </c>
      <c r="B139" s="32" t="s">
        <v>121</v>
      </c>
      <c r="C139" s="394" t="e">
        <v>#REF!</v>
      </c>
      <c r="D139" s="394"/>
      <c r="E139" s="27" t="e">
        <v>#REF!</v>
      </c>
    </row>
    <row r="140" spans="1:5" ht="18.75" customHeight="1" hidden="1">
      <c r="A140" s="70" t="s">
        <v>56</v>
      </c>
      <c r="B140" s="32" t="s">
        <v>121</v>
      </c>
      <c r="C140" s="394" t="e">
        <v>#REF!</v>
      </c>
      <c r="D140" s="394"/>
      <c r="E140" s="27" t="e">
        <v>#REF!</v>
      </c>
    </row>
    <row r="141" spans="1:5" ht="24" customHeight="1" hidden="1">
      <c r="A141" s="34" t="s">
        <v>114</v>
      </c>
      <c r="B141" s="32" t="s">
        <v>121</v>
      </c>
      <c r="C141" s="394">
        <v>270</v>
      </c>
      <c r="D141" s="394"/>
      <c r="E141" s="27" t="e">
        <v>#DIV/0!</v>
      </c>
    </row>
    <row r="142" spans="1:5" ht="18.75" customHeight="1" hidden="1">
      <c r="A142" s="70" t="s">
        <v>58</v>
      </c>
      <c r="B142" s="32" t="s">
        <v>127</v>
      </c>
      <c r="C142" s="394">
        <v>13</v>
      </c>
      <c r="D142" s="394"/>
      <c r="E142" s="27" t="e">
        <v>#DIV/0!</v>
      </c>
    </row>
    <row r="143" spans="1:5" ht="18.75" customHeight="1" hidden="1">
      <c r="A143" s="71" t="s">
        <v>106</v>
      </c>
      <c r="B143" s="32" t="s">
        <v>127</v>
      </c>
      <c r="C143" s="394">
        <v>342</v>
      </c>
      <c r="D143" s="394"/>
      <c r="E143" s="27" t="e">
        <v>#DIV/0!</v>
      </c>
    </row>
    <row r="144" spans="1:5" ht="18.75" customHeight="1" hidden="1">
      <c r="A144" s="70" t="s">
        <v>199</v>
      </c>
      <c r="B144" s="32" t="s">
        <v>127</v>
      </c>
      <c r="C144" s="394" t="e">
        <v>#REF!</v>
      </c>
      <c r="D144" s="394"/>
      <c r="E144" s="27" t="e">
        <v>#REF!</v>
      </c>
    </row>
    <row r="145" spans="1:5" ht="18.75" customHeight="1" hidden="1">
      <c r="A145" s="70" t="s">
        <v>272</v>
      </c>
      <c r="B145" s="32" t="s">
        <v>127</v>
      </c>
      <c r="C145" s="394" t="e">
        <v>#REF!</v>
      </c>
      <c r="D145" s="394"/>
      <c r="E145" s="27" t="e">
        <v>#REF!</v>
      </c>
    </row>
    <row r="146" spans="1:5" ht="39">
      <c r="A146" s="72" t="s">
        <v>339</v>
      </c>
      <c r="B146" s="32" t="s">
        <v>203</v>
      </c>
      <c r="C146" s="394">
        <v>2.64</v>
      </c>
      <c r="D146" s="394">
        <v>3.36</v>
      </c>
      <c r="E146" s="27">
        <v>78.57142857142858</v>
      </c>
    </row>
    <row r="147" spans="1:7" ht="19.5">
      <c r="A147" s="58" t="s">
        <v>340</v>
      </c>
      <c r="B147" s="32" t="s">
        <v>341</v>
      </c>
      <c r="C147" s="396">
        <v>8464</v>
      </c>
      <c r="D147" s="396">
        <v>7930</v>
      </c>
      <c r="E147" s="27">
        <v>106.7</v>
      </c>
      <c r="G147" s="244"/>
    </row>
    <row r="148" spans="1:7" ht="39">
      <c r="A148" s="58" t="s">
        <v>236</v>
      </c>
      <c r="B148" s="32" t="s">
        <v>341</v>
      </c>
      <c r="C148" s="386">
        <v>20525.129560264762</v>
      </c>
      <c r="D148" s="386">
        <v>17456</v>
      </c>
      <c r="E148" s="27">
        <v>117.62925990179818</v>
      </c>
      <c r="G148" s="244"/>
    </row>
    <row r="149" spans="1:7" ht="19.5">
      <c r="A149" s="58" t="s">
        <v>187</v>
      </c>
      <c r="B149" s="32"/>
      <c r="C149" s="394"/>
      <c r="D149" s="395"/>
      <c r="E149" s="27"/>
      <c r="G149" s="210"/>
    </row>
    <row r="150" spans="1:7" ht="18.75">
      <c r="A150" s="60" t="s">
        <v>53</v>
      </c>
      <c r="B150" s="32" t="s">
        <v>341</v>
      </c>
      <c r="C150" s="386">
        <v>4554.9798503166385</v>
      </c>
      <c r="D150" s="386">
        <v>4540</v>
      </c>
      <c r="E150" s="27">
        <v>100.32995265014621</v>
      </c>
      <c r="F150" s="116"/>
      <c r="G150" s="210"/>
    </row>
    <row r="151" spans="1:7" ht="37.5">
      <c r="A151" s="33" t="s">
        <v>54</v>
      </c>
      <c r="B151" s="32" t="s">
        <v>341</v>
      </c>
      <c r="C151" s="386">
        <v>14304.571524966264</v>
      </c>
      <c r="D151" s="386">
        <v>12170</v>
      </c>
      <c r="E151" s="27">
        <v>117.53961811804655</v>
      </c>
      <c r="F151" s="116"/>
      <c r="G151" s="210"/>
    </row>
    <row r="152" spans="1:9" ht="18.75">
      <c r="A152" s="61" t="s">
        <v>55</v>
      </c>
      <c r="B152" s="32" t="s">
        <v>341</v>
      </c>
      <c r="C152" s="386">
        <v>12129.797979797982</v>
      </c>
      <c r="D152" s="386">
        <v>17273</v>
      </c>
      <c r="E152" s="27">
        <v>70.22403739823993</v>
      </c>
      <c r="F152" s="116"/>
      <c r="G152" s="210"/>
      <c r="I152" s="244"/>
    </row>
    <row r="153" spans="1:9" ht="18.75">
      <c r="A153" s="61" t="s">
        <v>56</v>
      </c>
      <c r="B153" s="32" t="s">
        <v>341</v>
      </c>
      <c r="C153" s="386">
        <v>21322.067238912732</v>
      </c>
      <c r="D153" s="386">
        <v>15871</v>
      </c>
      <c r="E153" s="27">
        <v>134.34608555801609</v>
      </c>
      <c r="F153" s="116"/>
      <c r="G153" s="210"/>
      <c r="I153" s="244"/>
    </row>
    <row r="154" spans="1:9" ht="18.75">
      <c r="A154" s="61" t="s">
        <v>114</v>
      </c>
      <c r="B154" s="32" t="s">
        <v>341</v>
      </c>
      <c r="C154" s="386">
        <v>21535.132575757576</v>
      </c>
      <c r="D154" s="386">
        <v>19521</v>
      </c>
      <c r="E154" s="27">
        <v>110.31777355544068</v>
      </c>
      <c r="F154" s="116"/>
      <c r="G154" s="210"/>
      <c r="I154" s="244"/>
    </row>
    <row r="155" spans="1:9" ht="18.75">
      <c r="A155" s="61" t="s">
        <v>58</v>
      </c>
      <c r="B155" s="32" t="s">
        <v>341</v>
      </c>
      <c r="C155" s="386">
        <v>16771.11872146119</v>
      </c>
      <c r="D155" s="386">
        <v>15419</v>
      </c>
      <c r="E155" s="27">
        <v>108.76917258876185</v>
      </c>
      <c r="F155" s="116"/>
      <c r="G155" s="210"/>
      <c r="I155" s="244"/>
    </row>
    <row r="156" spans="1:7" ht="56.25">
      <c r="A156" s="71" t="s">
        <v>198</v>
      </c>
      <c r="B156" s="32" t="s">
        <v>341</v>
      </c>
      <c r="C156" s="386">
        <v>9383.741059632819</v>
      </c>
      <c r="D156" s="386">
        <v>9798</v>
      </c>
      <c r="E156" s="27">
        <v>95.77200509933476</v>
      </c>
      <c r="F156" s="116"/>
      <c r="G156" s="210"/>
    </row>
    <row r="157" spans="1:9" ht="18.75">
      <c r="A157" s="61" t="s">
        <v>199</v>
      </c>
      <c r="B157" s="32" t="s">
        <v>341</v>
      </c>
      <c r="C157" s="386">
        <v>36417.95243556728</v>
      </c>
      <c r="D157" s="386">
        <v>30745</v>
      </c>
      <c r="E157" s="27">
        <v>117.78121745008822</v>
      </c>
      <c r="F157" s="116"/>
      <c r="G157" s="210"/>
      <c r="I157" s="211"/>
    </row>
    <row r="158" spans="1:7" ht="37.5">
      <c r="A158" s="33" t="s">
        <v>123</v>
      </c>
      <c r="B158" s="32" t="s">
        <v>341</v>
      </c>
      <c r="C158" s="386">
        <v>23119.014157818026</v>
      </c>
      <c r="D158" s="386">
        <v>19300</v>
      </c>
      <c r="E158" s="27">
        <v>117.66599225273833</v>
      </c>
      <c r="F158" s="116"/>
      <c r="G158" s="210"/>
    </row>
    <row r="159" spans="1:9" ht="18.75">
      <c r="A159" s="61" t="s">
        <v>412</v>
      </c>
      <c r="B159" s="32" t="s">
        <v>341</v>
      </c>
      <c r="C159" s="386">
        <v>12101.085383502172</v>
      </c>
      <c r="D159" s="386">
        <v>10399</v>
      </c>
      <c r="E159" s="27">
        <v>116.52465463170122</v>
      </c>
      <c r="F159" s="116"/>
      <c r="G159" s="210"/>
      <c r="I159" s="238"/>
    </row>
    <row r="160" spans="1:7" ht="18.75">
      <c r="A160" s="61" t="s">
        <v>124</v>
      </c>
      <c r="B160" s="32" t="s">
        <v>341</v>
      </c>
      <c r="C160" s="386">
        <v>13487.12507074137</v>
      </c>
      <c r="D160" s="386">
        <v>13077</v>
      </c>
      <c r="E160" s="27">
        <v>103.13623209253934</v>
      </c>
      <c r="F160" s="116"/>
      <c r="G160" s="210"/>
    </row>
    <row r="161" spans="1:11" ht="37.5">
      <c r="A161" s="62" t="s">
        <v>125</v>
      </c>
      <c r="B161" s="32" t="s">
        <v>341</v>
      </c>
      <c r="C161" s="396">
        <v>7770.2298850574725</v>
      </c>
      <c r="D161" s="396">
        <v>7710</v>
      </c>
      <c r="E161" s="27">
        <v>104.91803787547222</v>
      </c>
      <c r="F161" s="116"/>
      <c r="G161" s="210"/>
      <c r="I161" s="211"/>
      <c r="K161" s="244"/>
    </row>
    <row r="162" spans="1:9" ht="18.75">
      <c r="A162" s="61" t="s">
        <v>272</v>
      </c>
      <c r="B162" s="32" t="s">
        <v>341</v>
      </c>
      <c r="C162" s="396">
        <v>16803.37913108058</v>
      </c>
      <c r="D162" s="396">
        <v>15926</v>
      </c>
      <c r="E162" s="27">
        <v>112.45736267621858</v>
      </c>
      <c r="F162" s="116"/>
      <c r="G162" s="210"/>
      <c r="I162" s="211"/>
    </row>
    <row r="163" spans="1:5" ht="60" customHeight="1">
      <c r="A163" s="63" t="s">
        <v>342</v>
      </c>
      <c r="B163" s="32" t="s">
        <v>341</v>
      </c>
      <c r="C163" s="396">
        <v>12073</v>
      </c>
      <c r="D163" s="397">
        <v>10952</v>
      </c>
      <c r="E163" s="27">
        <v>110.27200961362264</v>
      </c>
    </row>
    <row r="164" spans="1:5" ht="18.75">
      <c r="A164" s="64" t="s">
        <v>215</v>
      </c>
      <c r="B164" s="32"/>
      <c r="C164" s="396"/>
      <c r="D164" s="396"/>
      <c r="E164" s="27"/>
    </row>
    <row r="165" spans="1:6" ht="18.75">
      <c r="A165" s="65" t="s">
        <v>412</v>
      </c>
      <c r="B165" s="32" t="s">
        <v>341</v>
      </c>
      <c r="C165" s="396">
        <v>11331.865564342199</v>
      </c>
      <c r="D165" s="396">
        <v>9627</v>
      </c>
      <c r="E165" s="27">
        <v>118.48458348329358</v>
      </c>
      <c r="F165" s="238"/>
    </row>
    <row r="166" spans="1:5" ht="18.75">
      <c r="A166" s="66" t="s">
        <v>197</v>
      </c>
      <c r="B166" s="32" t="s">
        <v>341</v>
      </c>
      <c r="C166" s="396">
        <v>13032.757496740549</v>
      </c>
      <c r="D166" s="396">
        <v>13031</v>
      </c>
      <c r="E166" s="27">
        <v>100.01348704428324</v>
      </c>
    </row>
    <row r="167" spans="1:5" ht="18.75">
      <c r="A167" s="66" t="s">
        <v>128</v>
      </c>
      <c r="B167" s="32" t="s">
        <v>341</v>
      </c>
      <c r="C167" s="396">
        <v>6861</v>
      </c>
      <c r="D167" s="396">
        <v>6558</v>
      </c>
      <c r="E167" s="27">
        <v>111.8754354595316</v>
      </c>
    </row>
    <row r="168" spans="1:5" ht="18.75">
      <c r="A168" s="66" t="s">
        <v>129</v>
      </c>
      <c r="B168" s="32" t="s">
        <v>341</v>
      </c>
      <c r="C168" s="396"/>
      <c r="D168" s="396"/>
      <c r="E168" s="27"/>
    </row>
    <row r="169" spans="1:5" ht="18.75">
      <c r="A169" s="66" t="s">
        <v>130</v>
      </c>
      <c r="B169" s="32" t="s">
        <v>341</v>
      </c>
      <c r="C169" s="396"/>
      <c r="D169" s="396"/>
      <c r="E169" s="27"/>
    </row>
    <row r="170" spans="1:5" ht="17.25" customHeight="1">
      <c r="A170" s="66" t="s">
        <v>276</v>
      </c>
      <c r="B170" s="32" t="s">
        <v>341</v>
      </c>
      <c r="C170" s="396">
        <v>20606.646701605525</v>
      </c>
      <c r="D170" s="396">
        <v>20489</v>
      </c>
      <c r="E170" s="27">
        <v>101.53058091055146</v>
      </c>
    </row>
    <row r="171" spans="1:5" ht="58.5" customHeight="1" hidden="1">
      <c r="A171" s="73" t="s">
        <v>413</v>
      </c>
      <c r="B171" s="32" t="s">
        <v>341</v>
      </c>
      <c r="C171" s="398">
        <v>9804.309407286568</v>
      </c>
      <c r="D171" s="398"/>
      <c r="E171" s="27" t="e">
        <v>#DIV/0!</v>
      </c>
    </row>
    <row r="172" spans="1:5" ht="42.75" customHeight="1" hidden="1">
      <c r="A172" s="74" t="s">
        <v>414</v>
      </c>
      <c r="B172" s="32" t="s">
        <v>255</v>
      </c>
      <c r="C172" s="394">
        <v>4881.454</v>
      </c>
      <c r="D172" s="209"/>
      <c r="E172" s="27" t="e">
        <v>#DIV/0!</v>
      </c>
    </row>
    <row r="173" spans="1:5" ht="42.75" customHeight="1">
      <c r="A173" s="74" t="s">
        <v>16</v>
      </c>
      <c r="B173" s="32"/>
      <c r="C173" s="209">
        <v>81.28299999999999</v>
      </c>
      <c r="D173" s="209">
        <v>275.2</v>
      </c>
      <c r="E173" s="27">
        <v>29.5</v>
      </c>
    </row>
    <row r="174" spans="1:9" ht="19.5">
      <c r="A174" s="75" t="s">
        <v>237</v>
      </c>
      <c r="B174" s="32" t="s">
        <v>255</v>
      </c>
      <c r="C174" s="399">
        <v>4801.5</v>
      </c>
      <c r="D174" s="399">
        <v>4274</v>
      </c>
      <c r="E174" s="27">
        <v>114.1457446555537</v>
      </c>
      <c r="F174" s="244"/>
      <c r="I174" s="211"/>
    </row>
    <row r="175" spans="1:5" ht="39">
      <c r="A175" s="75" t="s">
        <v>238</v>
      </c>
      <c r="B175" s="32" t="s">
        <v>341</v>
      </c>
      <c r="C175" s="399">
        <v>6082.5</v>
      </c>
      <c r="D175" s="399">
        <v>5561.2</v>
      </c>
      <c r="E175" s="27">
        <v>109.37387614183989</v>
      </c>
    </row>
    <row r="176" spans="1:5" ht="58.5">
      <c r="A176" s="75" t="s">
        <v>239</v>
      </c>
      <c r="B176" s="32" t="s">
        <v>241</v>
      </c>
      <c r="C176" s="398">
        <v>1.391339564320162</v>
      </c>
      <c r="D176" s="398">
        <v>1.43</v>
      </c>
      <c r="E176" s="27">
        <v>98.06739651580843</v>
      </c>
    </row>
    <row r="177" spans="1:5" ht="39">
      <c r="A177" s="75" t="s">
        <v>240</v>
      </c>
      <c r="B177" s="32" t="s">
        <v>127</v>
      </c>
      <c r="C177" s="399">
        <v>20.305</v>
      </c>
      <c r="D177" s="399">
        <v>28.8</v>
      </c>
      <c r="E177" s="27">
        <v>70.50347222222221</v>
      </c>
    </row>
    <row r="178" spans="1:5" ht="37.5">
      <c r="A178" s="76" t="s">
        <v>271</v>
      </c>
      <c r="B178" s="32" t="s">
        <v>203</v>
      </c>
      <c r="C178" s="394">
        <v>29.2</v>
      </c>
      <c r="D178" s="394">
        <v>38.5</v>
      </c>
      <c r="E178" s="27">
        <v>75.84415584415585</v>
      </c>
    </row>
    <row r="179" spans="1:5" ht="18.75">
      <c r="A179" s="76" t="s">
        <v>242</v>
      </c>
      <c r="B179" s="32" t="s">
        <v>163</v>
      </c>
      <c r="C179" s="394">
        <v>0</v>
      </c>
      <c r="D179" s="394">
        <v>0</v>
      </c>
      <c r="E179" s="27" t="e">
        <v>#DIV/0!</v>
      </c>
    </row>
    <row r="180" spans="1:5" ht="18.75">
      <c r="A180" s="112" t="s">
        <v>164</v>
      </c>
      <c r="B180" s="32"/>
      <c r="C180" s="394"/>
      <c r="D180" s="394"/>
      <c r="E180" s="27"/>
    </row>
    <row r="181" spans="1:5" ht="18.75">
      <c r="A181" s="77" t="s">
        <v>415</v>
      </c>
      <c r="B181" s="78" t="s">
        <v>255</v>
      </c>
      <c r="C181" s="400">
        <v>2154.3</v>
      </c>
      <c r="D181" s="401">
        <v>2081.3</v>
      </c>
      <c r="E181" s="27">
        <v>103.50742324508721</v>
      </c>
    </row>
    <row r="182" spans="1:4" ht="18.75">
      <c r="A182" s="106" t="s">
        <v>243</v>
      </c>
      <c r="B182" s="79"/>
      <c r="C182" s="402"/>
      <c r="D182" s="402"/>
    </row>
    <row r="183" spans="1:4" ht="18.75">
      <c r="A183" s="272"/>
      <c r="B183" s="272"/>
      <c r="C183" s="272"/>
      <c r="D183" s="272"/>
    </row>
    <row r="184" spans="1:4" ht="60" customHeight="1">
      <c r="A184" s="106" t="s">
        <v>417</v>
      </c>
      <c r="B184" s="106"/>
      <c r="C184" s="106"/>
      <c r="D184" s="106"/>
    </row>
    <row r="185" spans="1:4" ht="47.25" customHeight="1">
      <c r="A185" s="106" t="s">
        <v>418</v>
      </c>
      <c r="B185" s="106"/>
      <c r="C185" s="106" t="s">
        <v>419</v>
      </c>
      <c r="D185" s="106" t="s">
        <v>420</v>
      </c>
    </row>
    <row r="186" spans="1:4" ht="47.25" customHeight="1">
      <c r="A186" s="106"/>
      <c r="B186" s="106"/>
      <c r="C186" s="106">
        <v>2786.1</v>
      </c>
      <c r="D186" s="296">
        <v>127.253</v>
      </c>
    </row>
    <row r="187" spans="1:4" ht="47.25" customHeight="1">
      <c r="A187" s="106" t="s">
        <v>421</v>
      </c>
      <c r="B187" s="106"/>
      <c r="C187" s="106">
        <v>3057.3</v>
      </c>
      <c r="D187" s="212">
        <v>136.8</v>
      </c>
    </row>
    <row r="188" spans="1:5" ht="47.25" customHeight="1">
      <c r="A188" s="106"/>
      <c r="B188" s="106"/>
      <c r="C188" s="106">
        <v>-11.332</v>
      </c>
      <c r="D188" s="212">
        <v>-8.476</v>
      </c>
      <c r="E188" s="116" t="s">
        <v>422</v>
      </c>
    </row>
    <row r="189" spans="1:5" ht="47.25" customHeight="1">
      <c r="A189" s="106"/>
      <c r="B189" s="106"/>
      <c r="C189" s="297">
        <v>-62.617</v>
      </c>
      <c r="D189" s="212"/>
      <c r="E189" s="116" t="s">
        <v>423</v>
      </c>
    </row>
    <row r="190" spans="1:5" ht="28.5" customHeight="1">
      <c r="A190" s="106"/>
      <c r="B190" s="106"/>
      <c r="C190" s="297">
        <v>-29.01</v>
      </c>
      <c r="D190" s="212">
        <v>-1.071</v>
      </c>
      <c r="E190" s="116" t="s">
        <v>424</v>
      </c>
    </row>
    <row r="191" spans="1:5" ht="45.75" customHeight="1">
      <c r="A191" s="106"/>
      <c r="B191" s="106"/>
      <c r="C191" s="297">
        <v>-105.447</v>
      </c>
      <c r="D191" s="212"/>
      <c r="E191" s="298" t="s">
        <v>425</v>
      </c>
    </row>
    <row r="192" spans="1:5" ht="42" customHeight="1">
      <c r="A192" s="106"/>
      <c r="B192" s="106"/>
      <c r="C192" s="297">
        <v>-62.8</v>
      </c>
      <c r="D192" s="212"/>
      <c r="E192" s="298" t="s">
        <v>426</v>
      </c>
    </row>
    <row r="193" ht="21.75" customHeight="1">
      <c r="C193"/>
    </row>
    <row r="194" ht="22.5" customHeight="1">
      <c r="C194"/>
    </row>
    <row r="195" ht="22.5" customHeight="1">
      <c r="C195"/>
    </row>
    <row r="196" ht="26.25" customHeight="1">
      <c r="C196"/>
    </row>
    <row r="197" ht="21" customHeight="1">
      <c r="C197"/>
    </row>
    <row r="198" ht="47.25" customHeight="1">
      <c r="C198"/>
    </row>
    <row r="199" ht="47.25" customHeight="1">
      <c r="C199"/>
    </row>
    <row r="200" ht="47.25" customHeight="1">
      <c r="C200"/>
    </row>
    <row r="201" ht="47.25" customHeight="1">
      <c r="C201"/>
    </row>
    <row r="202" ht="47.25" customHeight="1">
      <c r="C202"/>
    </row>
    <row r="203" ht="47.25" customHeight="1">
      <c r="C203"/>
    </row>
    <row r="204" ht="47.25" customHeight="1">
      <c r="C204"/>
    </row>
    <row r="205" ht="47.25" customHeight="1">
      <c r="C205"/>
    </row>
    <row r="206" ht="47.25" customHeight="1">
      <c r="C206"/>
    </row>
    <row r="207" ht="47.25" customHeight="1">
      <c r="C207"/>
    </row>
    <row r="208" spans="1:5" ht="47.25" customHeight="1">
      <c r="A208" s="203"/>
      <c r="B208" s="203"/>
      <c r="C208" s="204"/>
      <c r="E208" s="212"/>
    </row>
    <row r="209" spans="1:5" ht="47.25" customHeight="1">
      <c r="A209" s="203"/>
      <c r="E209" s="212"/>
    </row>
    <row r="210" spans="1:5" ht="47.25" customHeight="1">
      <c r="A210" s="203"/>
      <c r="E210" s="212"/>
    </row>
    <row r="211" spans="1:5" ht="47.25" customHeight="1">
      <c r="A211" s="203"/>
      <c r="E211" s="212"/>
    </row>
    <row r="212" spans="1:5" ht="47.25" customHeight="1">
      <c r="A212" s="203"/>
      <c r="E212" s="212"/>
    </row>
    <row r="213" spans="1:5" ht="47.25" customHeight="1">
      <c r="A213" s="203"/>
      <c r="E213" s="212"/>
    </row>
    <row r="214" spans="1:5" ht="47.25" customHeight="1">
      <c r="A214" s="203"/>
      <c r="E214" s="212"/>
    </row>
    <row r="215" spans="3:5" ht="47.25" customHeight="1">
      <c r="C215" s="208"/>
      <c r="E215" s="208"/>
    </row>
    <row r="216" spans="3:5" ht="47.25" customHeight="1">
      <c r="C216" s="208"/>
      <c r="E216" s="208"/>
    </row>
    <row r="217" spans="3:5" ht="47.25" customHeight="1">
      <c r="C217" s="208"/>
      <c r="E217" s="208"/>
    </row>
    <row r="218" spans="3:5" ht="47.25" customHeight="1">
      <c r="C218" s="208"/>
      <c r="E218" s="208"/>
    </row>
    <row r="219" spans="3:5" ht="47.25" customHeight="1">
      <c r="C219" s="208"/>
      <c r="E219" s="208"/>
    </row>
    <row r="220" spans="3:5" ht="47.25" customHeight="1">
      <c r="C220" s="208"/>
      <c r="E220" s="208"/>
    </row>
    <row r="221" spans="3:5" ht="47.25" customHeight="1">
      <c r="C221" s="208"/>
      <c r="E221" s="208"/>
    </row>
    <row r="222" spans="3:5" ht="47.25" customHeight="1">
      <c r="C222" s="208"/>
      <c r="E222" s="208"/>
    </row>
    <row r="223" spans="3:5" ht="47.25" customHeight="1">
      <c r="C223" s="208"/>
      <c r="E223" s="208"/>
    </row>
    <row r="224" spans="3:5" ht="47.25" customHeight="1">
      <c r="C224" s="208"/>
      <c r="E224" s="208"/>
    </row>
    <row r="225" spans="3:5" ht="47.25" customHeight="1">
      <c r="C225" s="208"/>
      <c r="E225" s="208"/>
    </row>
    <row r="226" spans="3:5" ht="47.25" customHeight="1">
      <c r="C226" s="208"/>
      <c r="E226" s="208"/>
    </row>
    <row r="227" spans="3:5" ht="47.25" customHeight="1">
      <c r="C227" s="208"/>
      <c r="E227" s="208"/>
    </row>
    <row r="228" spans="3:5" ht="47.25" customHeight="1">
      <c r="C228" s="208"/>
      <c r="E228" s="208"/>
    </row>
    <row r="229" spans="3:5" ht="47.25" customHeight="1">
      <c r="C229" s="208"/>
      <c r="E229" s="208"/>
    </row>
    <row r="230" spans="3:5" ht="47.25" customHeight="1">
      <c r="C230" s="208"/>
      <c r="E230" s="208"/>
    </row>
    <row r="231" spans="1:4" ht="20.25">
      <c r="A231" s="200"/>
      <c r="B231" s="201"/>
      <c r="C231" s="202"/>
      <c r="D231" s="80"/>
    </row>
    <row r="232" spans="1:3" ht="20.25">
      <c r="A232" s="203"/>
      <c r="B232" s="203"/>
      <c r="C232" s="204"/>
    </row>
    <row r="233" spans="1:5" ht="20.25">
      <c r="A233" s="203"/>
      <c r="B233" s="203"/>
      <c r="C233" s="204"/>
      <c r="E233" s="212"/>
    </row>
    <row r="234" spans="1:9" ht="20.25">
      <c r="A234" s="203"/>
      <c r="B234" s="203"/>
      <c r="C234" s="204"/>
      <c r="I234" s="212"/>
    </row>
    <row r="235" spans="1:5" ht="20.25">
      <c r="A235" s="203"/>
      <c r="B235" s="203"/>
      <c r="C235" s="204"/>
      <c r="E235" s="212"/>
    </row>
    <row r="236" spans="1:9" ht="20.25">
      <c r="A236" s="203"/>
      <c r="B236" s="203"/>
      <c r="C236" s="204"/>
      <c r="E236" s="212"/>
      <c r="I236" s="203"/>
    </row>
    <row r="237" spans="1:3" ht="20.25">
      <c r="A237" s="203"/>
      <c r="B237" s="203"/>
      <c r="C237" s="204"/>
    </row>
    <row r="238" spans="1:3" ht="20.25">
      <c r="A238" s="203"/>
      <c r="B238" s="203"/>
      <c r="C238" s="204"/>
    </row>
    <row r="239" spans="1:5" ht="20.25">
      <c r="A239" s="213"/>
      <c r="B239" s="203"/>
      <c r="C239" s="204"/>
      <c r="E239" s="211"/>
    </row>
    <row r="240" spans="1:5" ht="20.25">
      <c r="A240" s="203"/>
      <c r="B240" s="203"/>
      <c r="C240" s="204"/>
      <c r="E240" s="212"/>
    </row>
    <row r="241" spans="1:5" ht="20.25">
      <c r="A241" s="203"/>
      <c r="B241" s="203"/>
      <c r="C241" s="204"/>
      <c r="E241" s="212"/>
    </row>
    <row r="242" spans="1:5" ht="20.25">
      <c r="A242" s="203"/>
      <c r="B242" s="203"/>
      <c r="C242" s="204"/>
      <c r="E242" s="212"/>
    </row>
    <row r="243" spans="1:5" ht="20.25">
      <c r="A243" s="203"/>
      <c r="B243" s="203"/>
      <c r="C243" s="204"/>
      <c r="E243" s="212"/>
    </row>
    <row r="244" spans="1:5" ht="20.25">
      <c r="A244" s="203"/>
      <c r="B244" s="203"/>
      <c r="C244" s="204"/>
      <c r="E244" s="212"/>
    </row>
    <row r="245" spans="1:5" ht="20.25">
      <c r="A245" s="203"/>
      <c r="B245" s="203"/>
      <c r="C245" s="204"/>
      <c r="E245" s="212"/>
    </row>
    <row r="246" spans="1:5" ht="20.25">
      <c r="A246" s="203"/>
      <c r="B246" s="203"/>
      <c r="C246" s="204"/>
      <c r="E246" s="212"/>
    </row>
    <row r="247" spans="1:5" ht="20.25">
      <c r="A247" s="203"/>
      <c r="E247" s="212"/>
    </row>
    <row r="248" spans="1:5" ht="20.25">
      <c r="A248" s="203"/>
      <c r="E248" s="212"/>
    </row>
    <row r="249" spans="1:5" ht="20.25">
      <c r="A249" s="203"/>
      <c r="E249" s="212"/>
    </row>
    <row r="250" spans="1:5" ht="20.25">
      <c r="A250" s="203"/>
      <c r="E250" s="212"/>
    </row>
    <row r="251" spans="1:5" ht="20.25">
      <c r="A251" s="203"/>
      <c r="E251" s="212"/>
    </row>
    <row r="252" spans="1:5" ht="20.25">
      <c r="A252" s="203"/>
      <c r="E252" s="212"/>
    </row>
    <row r="253" ht="18">
      <c r="E253" s="212"/>
    </row>
    <row r="254" ht="18">
      <c r="E254" s="212"/>
    </row>
    <row r="255" ht="18">
      <c r="E255" s="212"/>
    </row>
    <row r="256" ht="18">
      <c r="E256" s="212"/>
    </row>
    <row r="257" ht="18">
      <c r="E257" s="212"/>
    </row>
    <row r="258" ht="18">
      <c r="E258" s="212"/>
    </row>
    <row r="259" ht="18">
      <c r="E259" s="212"/>
    </row>
    <row r="260" ht="18">
      <c r="E260" s="212"/>
    </row>
    <row r="261" ht="18">
      <c r="E261" s="212"/>
    </row>
    <row r="262" ht="18">
      <c r="E262" s="212"/>
    </row>
  </sheetData>
  <sheetProtection/>
  <mergeCells count="1">
    <mergeCell ref="A3:E3"/>
  </mergeCells>
  <printOptions/>
  <pageMargins left="0.75" right="0.75" top="1" bottom="1" header="0.5" footer="0.5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O126"/>
  <sheetViews>
    <sheetView workbookViewId="0" topLeftCell="A1">
      <pane xSplit="4" ySplit="3" topLeftCell="E118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1" sqref="A1:L122"/>
    </sheetView>
  </sheetViews>
  <sheetFormatPr defaultColWidth="9.140625" defaultRowHeight="12.75"/>
  <cols>
    <col min="1" max="1" width="9.00390625" style="5" customWidth="1"/>
    <col min="2" max="3" width="9.00390625" style="4" customWidth="1"/>
    <col min="4" max="4" width="9.421875" style="6" customWidth="1"/>
    <col min="5" max="5" width="9.140625" style="7" customWidth="1"/>
    <col min="6" max="6" width="9.00390625" style="7" customWidth="1"/>
    <col min="7" max="7" width="10.140625" style="7" customWidth="1"/>
    <col min="8" max="8" width="9.00390625" style="7" customWidth="1"/>
    <col min="9" max="9" width="9.28125" style="86" customWidth="1"/>
    <col min="10" max="11" width="10.421875" style="86" customWidth="1"/>
    <col min="12" max="12" width="10.28125" style="7" customWidth="1"/>
    <col min="13" max="26" width="9.00390625" style="1" customWidth="1"/>
    <col min="27" max="27" width="10.140625" style="1" customWidth="1"/>
    <col min="28" max="16384" width="9.00390625" style="1" customWidth="1"/>
  </cols>
  <sheetData>
    <row r="1" spans="1:12" ht="12.75">
      <c r="A1" s="257"/>
      <c r="B1" s="258"/>
      <c r="C1" s="258"/>
      <c r="D1" s="258"/>
      <c r="E1" s="290" t="s">
        <v>222</v>
      </c>
      <c r="F1" s="290"/>
      <c r="G1" s="290"/>
      <c r="H1" s="290"/>
      <c r="I1" s="290"/>
      <c r="J1" s="290"/>
      <c r="K1" s="290"/>
      <c r="L1" s="290"/>
    </row>
    <row r="2" spans="5:12" ht="13.5" thickBot="1">
      <c r="E2" s="291" t="s">
        <v>223</v>
      </c>
      <c r="F2" s="292"/>
      <c r="G2" s="292"/>
      <c r="H2" s="292"/>
      <c r="I2" s="292"/>
      <c r="J2" s="292"/>
      <c r="K2" s="292"/>
      <c r="L2" s="292"/>
    </row>
    <row r="3" spans="1:33" ht="90.75" customHeight="1" thickBot="1">
      <c r="A3" s="293"/>
      <c r="B3" s="294"/>
      <c r="C3" s="294"/>
      <c r="D3" s="295"/>
      <c r="E3" s="233" t="s">
        <v>10</v>
      </c>
      <c r="F3" s="234" t="s">
        <v>11</v>
      </c>
      <c r="G3" s="235" t="s">
        <v>12</v>
      </c>
      <c r="H3" s="235" t="s">
        <v>13</v>
      </c>
      <c r="I3" s="236" t="s">
        <v>14</v>
      </c>
      <c r="J3" s="236" t="s">
        <v>15</v>
      </c>
      <c r="K3" s="236" t="s">
        <v>16</v>
      </c>
      <c r="L3" s="235" t="s">
        <v>17</v>
      </c>
      <c r="W3"/>
      <c r="X3"/>
      <c r="Y3"/>
      <c r="Z3"/>
      <c r="AA3"/>
      <c r="AB3"/>
      <c r="AC3"/>
      <c r="AD3"/>
      <c r="AE3"/>
      <c r="AF3"/>
      <c r="AG3"/>
    </row>
    <row r="4" spans="1:33" ht="19.5" customHeight="1" thickBot="1">
      <c r="A4" s="437" t="s">
        <v>18</v>
      </c>
      <c r="B4" s="438"/>
      <c r="C4" s="438"/>
      <c r="D4" s="439"/>
      <c r="E4" s="305">
        <v>212.738</v>
      </c>
      <c r="F4" s="305">
        <v>212.738</v>
      </c>
      <c r="G4" s="305">
        <v>170.214</v>
      </c>
      <c r="H4" s="305">
        <v>44.522999999999996</v>
      </c>
      <c r="I4" s="95">
        <v>165</v>
      </c>
      <c r="J4" s="305">
        <v>24.017000000000003</v>
      </c>
      <c r="K4" s="305">
        <v>0.126</v>
      </c>
      <c r="L4" s="95">
        <v>0</v>
      </c>
      <c r="W4"/>
      <c r="X4"/>
      <c r="Y4"/>
      <c r="Z4"/>
      <c r="AA4"/>
      <c r="AB4"/>
      <c r="AC4"/>
      <c r="AD4"/>
      <c r="AE4"/>
      <c r="AF4"/>
      <c r="AG4"/>
    </row>
    <row r="5" spans="1:33" ht="27" customHeight="1" thickBot="1">
      <c r="A5" s="443" t="s">
        <v>8</v>
      </c>
      <c r="B5" s="444"/>
      <c r="C5" s="444"/>
      <c r="D5" s="445"/>
      <c r="E5" s="306">
        <v>212.738</v>
      </c>
      <c r="F5" s="306">
        <v>212.738</v>
      </c>
      <c r="G5" s="306">
        <v>170.214</v>
      </c>
      <c r="H5" s="306">
        <v>44.522999999999996</v>
      </c>
      <c r="I5" s="232">
        <v>165</v>
      </c>
      <c r="J5" s="306">
        <v>24.017000000000003</v>
      </c>
      <c r="K5" s="306">
        <v>0.126</v>
      </c>
      <c r="L5" s="232">
        <v>0</v>
      </c>
      <c r="W5"/>
      <c r="X5"/>
      <c r="Y5"/>
      <c r="Z5"/>
      <c r="AA5"/>
      <c r="AB5"/>
      <c r="AC5"/>
      <c r="AD5"/>
      <c r="AE5"/>
      <c r="AF5"/>
      <c r="AG5"/>
    </row>
    <row r="6" spans="1:33" ht="14.25" customHeight="1" thickTop="1">
      <c r="A6" s="440" t="s">
        <v>162</v>
      </c>
      <c r="B6" s="441"/>
      <c r="C6" s="441"/>
      <c r="D6" s="442"/>
      <c r="E6" s="355">
        <v>73.363</v>
      </c>
      <c r="F6" s="317">
        <v>73.363</v>
      </c>
      <c r="G6" s="317">
        <v>64.746</v>
      </c>
      <c r="H6" s="317">
        <v>10.616</v>
      </c>
      <c r="I6" s="85">
        <v>70</v>
      </c>
      <c r="J6" s="307">
        <v>10.371</v>
      </c>
      <c r="K6" s="307">
        <v>0.126</v>
      </c>
      <c r="L6" s="8">
        <v>0</v>
      </c>
      <c r="M6"/>
      <c r="W6"/>
      <c r="X6"/>
      <c r="Y6"/>
      <c r="Z6"/>
      <c r="AA6"/>
      <c r="AB6"/>
      <c r="AC6"/>
      <c r="AD6"/>
      <c r="AE6"/>
      <c r="AF6"/>
      <c r="AG6"/>
    </row>
    <row r="7" spans="1:33" s="7" customFormat="1" ht="14.25" customHeight="1">
      <c r="A7" s="415" t="s">
        <v>280</v>
      </c>
      <c r="B7" s="416"/>
      <c r="C7" s="416"/>
      <c r="D7" s="417"/>
      <c r="E7" s="356">
        <v>139.375</v>
      </c>
      <c r="F7" s="343">
        <v>139.375</v>
      </c>
      <c r="G7" s="343">
        <v>105.468</v>
      </c>
      <c r="H7" s="343">
        <v>33.907</v>
      </c>
      <c r="I7" s="87">
        <v>95</v>
      </c>
      <c r="J7" s="308">
        <v>13.646</v>
      </c>
      <c r="K7" s="308">
        <v>0</v>
      </c>
      <c r="L7" s="11">
        <v>0</v>
      </c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</row>
    <row r="8" spans="1:33" ht="24.75" customHeight="1" thickBot="1">
      <c r="A8" s="456" t="s">
        <v>363</v>
      </c>
      <c r="B8" s="457"/>
      <c r="C8" s="457"/>
      <c r="D8" s="458"/>
      <c r="E8" s="309">
        <v>466.81600000000003</v>
      </c>
      <c r="F8" s="309">
        <v>480.12</v>
      </c>
      <c r="G8" s="309">
        <v>569.0120000000001</v>
      </c>
      <c r="H8" s="309">
        <v>19.1</v>
      </c>
      <c r="I8" s="243">
        <v>1864</v>
      </c>
      <c r="J8" s="309">
        <v>476.93199999999996</v>
      </c>
      <c r="K8" s="309">
        <v>8.371</v>
      </c>
      <c r="L8" s="243">
        <v>0</v>
      </c>
      <c r="W8"/>
      <c r="X8"/>
      <c r="Y8"/>
      <c r="Z8"/>
      <c r="AA8"/>
      <c r="AB8"/>
      <c r="AC8"/>
      <c r="AD8"/>
      <c r="AE8"/>
      <c r="AF8"/>
      <c r="AG8"/>
    </row>
    <row r="9" spans="1:33" ht="39.75" customHeight="1" thickBot="1">
      <c r="A9" s="443" t="s">
        <v>6</v>
      </c>
      <c r="B9" s="444"/>
      <c r="C9" s="444"/>
      <c r="D9" s="445"/>
      <c r="E9" s="310">
        <v>18.859</v>
      </c>
      <c r="F9" s="310">
        <v>72.58099999999999</v>
      </c>
      <c r="G9" s="310">
        <v>71.46900000000001</v>
      </c>
      <c r="H9" s="310">
        <v>6.043</v>
      </c>
      <c r="I9" s="230">
        <v>325</v>
      </c>
      <c r="J9" s="310">
        <v>38.68</v>
      </c>
      <c r="K9" s="310">
        <v>0.016</v>
      </c>
      <c r="L9" s="230">
        <v>0</v>
      </c>
      <c r="W9"/>
      <c r="X9"/>
      <c r="Y9"/>
      <c r="Z9"/>
      <c r="AA9"/>
      <c r="AB9"/>
      <c r="AC9"/>
      <c r="AD9"/>
      <c r="AE9"/>
      <c r="AF9"/>
      <c r="AG9"/>
    </row>
    <row r="10" spans="1:33" ht="30" customHeight="1" thickTop="1">
      <c r="A10" s="440" t="s">
        <v>264</v>
      </c>
      <c r="B10" s="441"/>
      <c r="C10" s="441"/>
      <c r="D10" s="442"/>
      <c r="E10" s="357">
        <v>7.919</v>
      </c>
      <c r="F10" s="358">
        <v>61.641</v>
      </c>
      <c r="G10" s="358">
        <v>61.359</v>
      </c>
      <c r="H10" s="358">
        <v>0.282</v>
      </c>
      <c r="I10" s="228">
        <v>312</v>
      </c>
      <c r="J10" s="311">
        <v>37.489</v>
      </c>
      <c r="K10" s="312">
        <v>0</v>
      </c>
      <c r="L10" s="229">
        <v>0</v>
      </c>
      <c r="W10"/>
      <c r="X10"/>
      <c r="Y10"/>
      <c r="Z10"/>
      <c r="AA10"/>
      <c r="AB10"/>
      <c r="AC10"/>
      <c r="AD10"/>
      <c r="AE10"/>
      <c r="AF10"/>
      <c r="AG10"/>
    </row>
    <row r="11" spans="1:33" s="7" customFormat="1" ht="28.5" customHeight="1">
      <c r="A11" s="421" t="s">
        <v>160</v>
      </c>
      <c r="B11" s="416"/>
      <c r="C11" s="416"/>
      <c r="D11" s="450"/>
      <c r="E11" s="359">
        <v>4.049</v>
      </c>
      <c r="F11" s="313">
        <v>4.049</v>
      </c>
      <c r="G11" s="313">
        <v>4.349</v>
      </c>
      <c r="H11" s="83"/>
      <c r="I11" s="83">
        <v>13</v>
      </c>
      <c r="J11" s="313">
        <v>1.191</v>
      </c>
      <c r="K11" s="313">
        <v>0.016</v>
      </c>
      <c r="L11" s="83">
        <v>0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</row>
    <row r="12" spans="1:33" s="7" customFormat="1" ht="28.5" customHeight="1" thickBot="1">
      <c r="A12" s="462" t="s">
        <v>279</v>
      </c>
      <c r="B12" s="454"/>
      <c r="C12" s="454"/>
      <c r="D12" s="467"/>
      <c r="E12" s="314">
        <v>0.293</v>
      </c>
      <c r="F12" s="314">
        <v>0.293</v>
      </c>
      <c r="G12" s="314">
        <v>0.293</v>
      </c>
      <c r="H12" s="227">
        <v>0</v>
      </c>
      <c r="I12" s="227">
        <v>5</v>
      </c>
      <c r="J12" s="314">
        <v>0.254</v>
      </c>
      <c r="K12" s="314">
        <v>0</v>
      </c>
      <c r="L12" s="227">
        <v>0</v>
      </c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</row>
    <row r="13" spans="1:33" s="7" customFormat="1" ht="28.5" customHeight="1" thickTop="1">
      <c r="A13" s="468" t="s">
        <v>211</v>
      </c>
      <c r="B13" s="441"/>
      <c r="C13" s="441"/>
      <c r="D13" s="469"/>
      <c r="E13" s="360">
        <v>0.293</v>
      </c>
      <c r="F13" s="315">
        <v>0.293</v>
      </c>
      <c r="G13" s="315">
        <v>0.293</v>
      </c>
      <c r="H13" s="226">
        <v>0</v>
      </c>
      <c r="I13" s="226">
        <v>5</v>
      </c>
      <c r="J13" s="315">
        <v>0.254</v>
      </c>
      <c r="K13" s="315">
        <v>0</v>
      </c>
      <c r="L13" s="226">
        <v>0</v>
      </c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</row>
    <row r="14" spans="1:33" ht="31.5" customHeight="1" thickBot="1">
      <c r="A14" s="462" t="s">
        <v>7</v>
      </c>
      <c r="B14" s="454"/>
      <c r="C14" s="454"/>
      <c r="D14" s="463"/>
      <c r="E14" s="316">
        <v>358.686</v>
      </c>
      <c r="F14" s="316">
        <v>315.458</v>
      </c>
      <c r="G14" s="316">
        <v>408.983</v>
      </c>
      <c r="H14" s="15">
        <v>9.3</v>
      </c>
      <c r="I14" s="15">
        <v>320</v>
      </c>
      <c r="J14" s="316">
        <v>44.480999999999995</v>
      </c>
      <c r="K14" s="316">
        <v>0</v>
      </c>
      <c r="L14" s="15">
        <v>0</v>
      </c>
      <c r="W14"/>
      <c r="X14"/>
      <c r="Y14"/>
      <c r="Z14"/>
      <c r="AA14"/>
      <c r="AB14"/>
      <c r="AC14"/>
      <c r="AD14"/>
      <c r="AE14"/>
      <c r="AF14"/>
      <c r="AG14"/>
    </row>
    <row r="15" spans="1:33" ht="14.25" customHeight="1" thickTop="1">
      <c r="A15" s="459" t="s">
        <v>179</v>
      </c>
      <c r="B15" s="460"/>
      <c r="C15" s="460"/>
      <c r="D15" s="461"/>
      <c r="E15" s="356">
        <v>125.793</v>
      </c>
      <c r="F15" s="343">
        <v>169.443</v>
      </c>
      <c r="G15" s="343">
        <v>180.12</v>
      </c>
      <c r="H15" s="11"/>
      <c r="I15" s="87">
        <v>192</v>
      </c>
      <c r="J15" s="308">
        <v>29.789</v>
      </c>
      <c r="K15" s="308">
        <v>0</v>
      </c>
      <c r="L15" s="11">
        <v>0</v>
      </c>
      <c r="W15"/>
      <c r="X15"/>
      <c r="Y15"/>
      <c r="Z15"/>
      <c r="AA15"/>
      <c r="AB15"/>
      <c r="AC15"/>
      <c r="AD15"/>
      <c r="AE15"/>
      <c r="AF15"/>
      <c r="AG15"/>
    </row>
    <row r="16" spans="1:33" ht="13.5" customHeight="1" thickBot="1">
      <c r="A16" s="464" t="s">
        <v>180</v>
      </c>
      <c r="B16" s="465"/>
      <c r="C16" s="465"/>
      <c r="D16" s="466"/>
      <c r="E16" s="361">
        <v>61.878</v>
      </c>
      <c r="F16" s="317">
        <v>65</v>
      </c>
      <c r="G16" s="317">
        <v>58.5</v>
      </c>
      <c r="H16" s="8">
        <v>6.5</v>
      </c>
      <c r="I16" s="8">
        <v>30</v>
      </c>
      <c r="J16" s="317">
        <v>5.4</v>
      </c>
      <c r="K16" s="317">
        <v>0</v>
      </c>
      <c r="L16" s="8">
        <v>0</v>
      </c>
      <c r="W16"/>
      <c r="X16"/>
      <c r="Y16"/>
      <c r="Z16"/>
      <c r="AA16"/>
      <c r="AB16"/>
      <c r="AC16"/>
      <c r="AD16"/>
      <c r="AE16"/>
      <c r="AF16"/>
      <c r="AG16"/>
    </row>
    <row r="17" spans="1:33" s="7" customFormat="1" ht="13.5" customHeight="1" thickTop="1">
      <c r="A17" s="447" t="s">
        <v>181</v>
      </c>
      <c r="B17" s="448"/>
      <c r="C17" s="448"/>
      <c r="D17" s="449"/>
      <c r="E17" s="362">
        <v>17.684</v>
      </c>
      <c r="F17" s="349">
        <v>17.684</v>
      </c>
      <c r="G17" s="349">
        <v>17.484</v>
      </c>
      <c r="H17" s="13">
        <v>0.2</v>
      </c>
      <c r="I17" s="88">
        <v>24</v>
      </c>
      <c r="J17" s="318">
        <v>2.397</v>
      </c>
      <c r="K17" s="318">
        <v>0</v>
      </c>
      <c r="L17" s="13">
        <v>0</v>
      </c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</row>
    <row r="18" spans="1:33" s="7" customFormat="1" ht="12.75" customHeight="1">
      <c r="A18" s="446" t="s">
        <v>182</v>
      </c>
      <c r="B18" s="419"/>
      <c r="C18" s="419"/>
      <c r="D18" s="420"/>
      <c r="E18" s="361">
        <v>100.725</v>
      </c>
      <c r="F18" s="317">
        <v>10.725</v>
      </c>
      <c r="G18" s="317">
        <v>98.13</v>
      </c>
      <c r="H18" s="317">
        <v>2.595</v>
      </c>
      <c r="I18" s="85">
        <v>57</v>
      </c>
      <c r="J18" s="307">
        <v>5.439</v>
      </c>
      <c r="K18" s="307">
        <v>0</v>
      </c>
      <c r="L18" s="8">
        <v>0</v>
      </c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</row>
    <row r="19" spans="1:33" ht="13.5" customHeight="1">
      <c r="A19" s="446" t="s">
        <v>183</v>
      </c>
      <c r="B19" s="419"/>
      <c r="C19" s="419"/>
      <c r="D19" s="420"/>
      <c r="E19" s="361">
        <v>1.937</v>
      </c>
      <c r="F19" s="317">
        <v>1.937</v>
      </c>
      <c r="G19" s="317">
        <v>1.927</v>
      </c>
      <c r="H19" s="8"/>
      <c r="I19" s="85">
        <v>4</v>
      </c>
      <c r="J19" s="307">
        <v>0.324</v>
      </c>
      <c r="K19" s="307">
        <v>0</v>
      </c>
      <c r="L19" s="8">
        <v>0</v>
      </c>
      <c r="W19"/>
      <c r="X19"/>
      <c r="Y19"/>
      <c r="Z19"/>
      <c r="AA19"/>
      <c r="AB19"/>
      <c r="AC19"/>
      <c r="AD19"/>
      <c r="AE19"/>
      <c r="AF19"/>
      <c r="AG19"/>
    </row>
    <row r="20" spans="1:33" ht="12.75" customHeight="1">
      <c r="A20" s="418" t="s">
        <v>368</v>
      </c>
      <c r="B20" s="419"/>
      <c r="C20" s="419"/>
      <c r="D20" s="503"/>
      <c r="E20" s="363">
        <v>50.669</v>
      </c>
      <c r="F20" s="319">
        <v>50.669</v>
      </c>
      <c r="G20" s="319">
        <v>52.822</v>
      </c>
      <c r="H20" s="9"/>
      <c r="I20" s="9">
        <v>12</v>
      </c>
      <c r="J20" s="319">
        <v>1.114</v>
      </c>
      <c r="K20" s="319">
        <v>0</v>
      </c>
      <c r="L20" s="9">
        <v>0</v>
      </c>
      <c r="W20"/>
      <c r="X20"/>
      <c r="Y20"/>
      <c r="Z20"/>
      <c r="AA20"/>
      <c r="AB20"/>
      <c r="AC20"/>
      <c r="AD20"/>
      <c r="AE20"/>
      <c r="AF20"/>
      <c r="AG20"/>
    </row>
    <row r="21" spans="1:33" ht="39.75" customHeight="1" thickBot="1">
      <c r="A21" s="462" t="s">
        <v>60</v>
      </c>
      <c r="B21" s="454"/>
      <c r="C21" s="454"/>
      <c r="D21" s="463"/>
      <c r="E21" s="320">
        <v>27.773</v>
      </c>
      <c r="F21" s="320">
        <v>30.808999999999997</v>
      </c>
      <c r="G21" s="320">
        <v>29.168</v>
      </c>
      <c r="H21" s="320">
        <v>1.847</v>
      </c>
      <c r="I21" s="223">
        <v>39</v>
      </c>
      <c r="J21" s="320">
        <v>6.736</v>
      </c>
      <c r="K21" s="320">
        <v>0.002</v>
      </c>
      <c r="L21" s="224">
        <v>0</v>
      </c>
      <c r="M21"/>
      <c r="N21"/>
      <c r="O21"/>
      <c r="P21"/>
      <c r="Q21"/>
      <c r="R21"/>
      <c r="S21"/>
      <c r="T21"/>
      <c r="W21"/>
      <c r="X21"/>
      <c r="Y21"/>
      <c r="Z21"/>
      <c r="AA21"/>
      <c r="AB21"/>
      <c r="AC21"/>
      <c r="AD21"/>
      <c r="AE21"/>
      <c r="AF21"/>
      <c r="AG21"/>
    </row>
    <row r="22" spans="1:33" ht="33.75" customHeight="1" thickBot="1" thickTop="1">
      <c r="A22" s="504" t="s">
        <v>184</v>
      </c>
      <c r="B22" s="505"/>
      <c r="C22" s="505"/>
      <c r="D22" s="506"/>
      <c r="E22" s="361">
        <v>5.035</v>
      </c>
      <c r="F22" s="317">
        <v>8.071</v>
      </c>
      <c r="G22" s="317">
        <v>7.587</v>
      </c>
      <c r="H22" s="317">
        <v>0.4</v>
      </c>
      <c r="I22" s="8">
        <v>15</v>
      </c>
      <c r="J22" s="317">
        <v>3.3</v>
      </c>
      <c r="K22" s="317">
        <v>0.002</v>
      </c>
      <c r="L22" s="8">
        <v>0</v>
      </c>
      <c r="W22"/>
      <c r="X22"/>
      <c r="Y22"/>
      <c r="Z22"/>
      <c r="AA22"/>
      <c r="AB22"/>
      <c r="AC22"/>
      <c r="AD22"/>
      <c r="AE22"/>
      <c r="AF22"/>
      <c r="AG22"/>
    </row>
    <row r="23" spans="1:33" ht="14.25" customHeight="1" thickTop="1">
      <c r="A23" s="440" t="s">
        <v>185</v>
      </c>
      <c r="B23" s="441"/>
      <c r="C23" s="441"/>
      <c r="D23" s="442"/>
      <c r="E23" s="364">
        <v>5.722</v>
      </c>
      <c r="F23" s="321">
        <v>5.722</v>
      </c>
      <c r="G23" s="321">
        <v>5.951</v>
      </c>
      <c r="H23" s="321"/>
      <c r="I23" s="12">
        <v>14</v>
      </c>
      <c r="J23" s="321">
        <v>2.651</v>
      </c>
      <c r="K23" s="321">
        <v>0</v>
      </c>
      <c r="L23" s="12">
        <v>0</v>
      </c>
      <c r="W23"/>
      <c r="X23"/>
      <c r="Y23"/>
      <c r="Z23"/>
      <c r="AA23"/>
      <c r="AB23"/>
      <c r="AC23"/>
      <c r="AD23"/>
      <c r="AE23"/>
      <c r="AF23"/>
      <c r="AG23"/>
    </row>
    <row r="24" spans="1:33" ht="14.25" customHeight="1">
      <c r="A24" s="421" t="s">
        <v>416</v>
      </c>
      <c r="B24" s="416"/>
      <c r="C24" s="416"/>
      <c r="D24" s="450"/>
      <c r="E24" s="363">
        <v>17.016</v>
      </c>
      <c r="F24" s="319">
        <v>17.016</v>
      </c>
      <c r="G24" s="319">
        <v>15.63</v>
      </c>
      <c r="H24" s="319">
        <v>1.386</v>
      </c>
      <c r="I24" s="9">
        <v>10</v>
      </c>
      <c r="J24" s="319">
        <v>0.785</v>
      </c>
      <c r="K24" s="319">
        <v>0</v>
      </c>
      <c r="L24" s="9">
        <v>0</v>
      </c>
      <c r="W24"/>
      <c r="X24"/>
      <c r="Y24"/>
      <c r="Z24"/>
      <c r="AA24"/>
      <c r="AB24"/>
      <c r="AC24"/>
      <c r="AD24"/>
      <c r="AE24"/>
      <c r="AF24"/>
      <c r="AG24"/>
    </row>
    <row r="25" spans="1:12" ht="28.5" customHeight="1" thickBot="1">
      <c r="A25" s="462" t="s">
        <v>59</v>
      </c>
      <c r="B25" s="454"/>
      <c r="C25" s="454"/>
      <c r="D25" s="463"/>
      <c r="E25" s="322">
        <v>19.944</v>
      </c>
      <c r="F25" s="322">
        <v>19.718</v>
      </c>
      <c r="G25" s="322">
        <v>19.918</v>
      </c>
      <c r="H25" s="322">
        <v>0</v>
      </c>
      <c r="I25" s="222">
        <v>45</v>
      </c>
      <c r="J25" s="322">
        <v>6.325</v>
      </c>
      <c r="K25" s="322">
        <v>0.023</v>
      </c>
      <c r="L25" s="222">
        <v>0</v>
      </c>
    </row>
    <row r="26" spans="1:12" s="7" customFormat="1" ht="29.25" customHeight="1" thickTop="1">
      <c r="A26" s="421" t="s">
        <v>161</v>
      </c>
      <c r="B26" s="416"/>
      <c r="C26" s="416"/>
      <c r="D26" s="450"/>
      <c r="E26" s="363">
        <v>19.944</v>
      </c>
      <c r="F26" s="319">
        <v>19.718</v>
      </c>
      <c r="G26" s="319">
        <v>19.918</v>
      </c>
      <c r="H26" s="9">
        <v>0</v>
      </c>
      <c r="I26" s="9">
        <v>45</v>
      </c>
      <c r="J26" s="319">
        <v>6.325</v>
      </c>
      <c r="K26" s="319">
        <v>0.023</v>
      </c>
      <c r="L26" s="9">
        <v>0</v>
      </c>
    </row>
    <row r="27" spans="1:12" ht="24.75" customHeight="1" thickBot="1">
      <c r="A27" s="462" t="s">
        <v>270</v>
      </c>
      <c r="B27" s="454"/>
      <c r="C27" s="454"/>
      <c r="D27" s="463"/>
      <c r="E27" s="323">
        <v>17.562</v>
      </c>
      <c r="F27" s="323">
        <v>17.562</v>
      </c>
      <c r="G27" s="323">
        <v>17.451</v>
      </c>
      <c r="H27" s="323">
        <v>0.111</v>
      </c>
      <c r="I27" s="219">
        <v>78</v>
      </c>
      <c r="J27" s="323">
        <v>12.582</v>
      </c>
      <c r="K27" s="323">
        <v>0</v>
      </c>
      <c r="L27" s="219">
        <v>0</v>
      </c>
    </row>
    <row r="28" spans="1:12" s="7" customFormat="1" ht="14.25" customHeight="1" thickTop="1">
      <c r="A28" s="468" t="s">
        <v>186</v>
      </c>
      <c r="B28" s="441"/>
      <c r="C28" s="441"/>
      <c r="D28" s="442"/>
      <c r="E28" s="361">
        <v>17.562</v>
      </c>
      <c r="F28" s="317">
        <v>17.562</v>
      </c>
      <c r="G28" s="317">
        <v>17.451</v>
      </c>
      <c r="H28" s="317">
        <v>0.111</v>
      </c>
      <c r="I28" s="8">
        <v>78</v>
      </c>
      <c r="J28" s="317">
        <v>12.582</v>
      </c>
      <c r="K28" s="317">
        <v>0</v>
      </c>
      <c r="L28" s="8">
        <v>0</v>
      </c>
    </row>
    <row r="29" spans="1:12" s="7" customFormat="1" ht="46.5" customHeight="1" thickBot="1">
      <c r="A29" s="454" t="s">
        <v>282</v>
      </c>
      <c r="B29" s="454"/>
      <c r="C29" s="454"/>
      <c r="D29" s="454"/>
      <c r="E29" s="322">
        <v>9.312</v>
      </c>
      <c r="F29" s="322">
        <v>9.312</v>
      </c>
      <c r="G29" s="322">
        <v>7.767</v>
      </c>
      <c r="H29" s="322">
        <v>1.547</v>
      </c>
      <c r="I29" s="222">
        <v>7</v>
      </c>
      <c r="J29" s="322">
        <v>0.792</v>
      </c>
      <c r="K29" s="322">
        <v>0.232</v>
      </c>
      <c r="L29" s="222">
        <v>0</v>
      </c>
    </row>
    <row r="30" spans="1:12" s="7" customFormat="1" ht="18" customHeight="1" thickTop="1">
      <c r="A30" s="470" t="s">
        <v>269</v>
      </c>
      <c r="B30" s="471"/>
      <c r="C30" s="471"/>
      <c r="D30" s="471"/>
      <c r="E30" s="365">
        <v>9.312</v>
      </c>
      <c r="F30" s="324">
        <v>9.312</v>
      </c>
      <c r="G30" s="324">
        <v>7.767</v>
      </c>
      <c r="H30" s="324">
        <v>1.547</v>
      </c>
      <c r="I30" s="221">
        <v>7</v>
      </c>
      <c r="J30" s="324">
        <v>0.792</v>
      </c>
      <c r="K30" s="324">
        <v>0.232</v>
      </c>
      <c r="L30" s="221">
        <v>0</v>
      </c>
    </row>
    <row r="31" spans="1:12" s="7" customFormat="1" ht="33.75" customHeight="1" thickBot="1">
      <c r="A31" s="454" t="s">
        <v>281</v>
      </c>
      <c r="B31" s="454"/>
      <c r="C31" s="454"/>
      <c r="D31" s="454"/>
      <c r="E31" s="325">
        <v>0</v>
      </c>
      <c r="F31" s="325">
        <v>0</v>
      </c>
      <c r="G31" s="325">
        <v>0</v>
      </c>
      <c r="H31" s="220">
        <v>0</v>
      </c>
      <c r="I31" s="220">
        <v>1036</v>
      </c>
      <c r="J31" s="325">
        <v>366.219</v>
      </c>
      <c r="K31" s="325">
        <v>8.098</v>
      </c>
      <c r="L31" s="220"/>
    </row>
    <row r="32" spans="1:12" s="7" customFormat="1" ht="48" customHeight="1" thickTop="1">
      <c r="A32" s="455" t="s">
        <v>131</v>
      </c>
      <c r="B32" s="455"/>
      <c r="C32" s="455"/>
      <c r="D32" s="455"/>
      <c r="E32" s="366"/>
      <c r="F32" s="366"/>
      <c r="G32" s="366"/>
      <c r="H32" s="217"/>
      <c r="I32" s="218">
        <v>969</v>
      </c>
      <c r="J32" s="326">
        <v>322.472</v>
      </c>
      <c r="K32" s="326">
        <v>8.098</v>
      </c>
      <c r="L32" s="218">
        <v>0</v>
      </c>
    </row>
    <row r="33" spans="1:12" s="7" customFormat="1" ht="36.75" customHeight="1">
      <c r="A33" s="451" t="s">
        <v>283</v>
      </c>
      <c r="B33" s="452"/>
      <c r="C33" s="452"/>
      <c r="D33" s="453"/>
      <c r="E33" s="327">
        <v>0</v>
      </c>
      <c r="F33" s="327">
        <v>0</v>
      </c>
      <c r="G33" s="327">
        <v>0</v>
      </c>
      <c r="H33" s="115">
        <v>0</v>
      </c>
      <c r="I33" s="115">
        <v>67</v>
      </c>
      <c r="J33" s="327">
        <v>43.747</v>
      </c>
      <c r="K33" s="327">
        <v>0</v>
      </c>
      <c r="L33" s="115">
        <v>0</v>
      </c>
    </row>
    <row r="34" spans="1:12" s="7" customFormat="1" ht="36.75" customHeight="1">
      <c r="A34" s="472" t="s">
        <v>26</v>
      </c>
      <c r="B34" s="473"/>
      <c r="C34" s="473"/>
      <c r="D34" s="474"/>
      <c r="E34" s="328">
        <v>14.387</v>
      </c>
      <c r="F34" s="328">
        <v>14.387</v>
      </c>
      <c r="G34" s="328">
        <v>13.963</v>
      </c>
      <c r="H34" s="328">
        <v>0.424</v>
      </c>
      <c r="I34" s="237">
        <v>9</v>
      </c>
      <c r="J34" s="328">
        <v>0.863</v>
      </c>
      <c r="K34" s="328">
        <v>0</v>
      </c>
      <c r="L34" s="237">
        <v>0</v>
      </c>
    </row>
    <row r="35" spans="1:12" s="7" customFormat="1" ht="36.75" customHeight="1">
      <c r="A35" s="481" t="s">
        <v>365</v>
      </c>
      <c r="B35" s="481"/>
      <c r="C35" s="481"/>
      <c r="D35" s="481"/>
      <c r="E35" s="326">
        <v>14.387</v>
      </c>
      <c r="F35" s="326">
        <v>14.387</v>
      </c>
      <c r="G35" s="326">
        <v>13.963</v>
      </c>
      <c r="H35" s="326">
        <v>0.424</v>
      </c>
      <c r="I35" s="218">
        <v>9</v>
      </c>
      <c r="J35" s="326">
        <v>0.863</v>
      </c>
      <c r="K35" s="326">
        <v>0</v>
      </c>
      <c r="L35" s="218">
        <v>0</v>
      </c>
    </row>
    <row r="36" spans="1:12" s="7" customFormat="1" ht="36.75" customHeight="1">
      <c r="A36" s="482" t="s">
        <v>366</v>
      </c>
      <c r="B36" s="483"/>
      <c r="C36" s="483"/>
      <c r="D36" s="484"/>
      <c r="E36" s="367">
        <v>14.387</v>
      </c>
      <c r="F36" s="327">
        <v>14.387</v>
      </c>
      <c r="G36" s="327">
        <v>13.963</v>
      </c>
      <c r="H36" s="327">
        <v>0.424</v>
      </c>
      <c r="I36" s="115">
        <v>9</v>
      </c>
      <c r="J36" s="327">
        <v>0.863</v>
      </c>
      <c r="K36" s="327">
        <v>0</v>
      </c>
      <c r="L36" s="115">
        <v>0</v>
      </c>
    </row>
    <row r="37" spans="1:12" ht="29.25" customHeight="1" thickBot="1">
      <c r="A37" s="456" t="s">
        <v>188</v>
      </c>
      <c r="B37" s="457"/>
      <c r="C37" s="457"/>
      <c r="D37" s="475"/>
      <c r="E37" s="329">
        <v>253.825</v>
      </c>
      <c r="F37" s="329">
        <v>244.708</v>
      </c>
      <c r="G37" s="329">
        <v>255.048</v>
      </c>
      <c r="H37" s="249">
        <v>4.2</v>
      </c>
      <c r="I37" s="249">
        <v>880</v>
      </c>
      <c r="J37" s="329">
        <v>227.411</v>
      </c>
      <c r="K37" s="329">
        <v>2.489</v>
      </c>
      <c r="L37" s="249">
        <v>0</v>
      </c>
    </row>
    <row r="38" spans="1:12" ht="12.75" customHeight="1" thickBot="1">
      <c r="A38" s="485" t="s">
        <v>167</v>
      </c>
      <c r="B38" s="486"/>
      <c r="C38" s="486"/>
      <c r="D38" s="487"/>
      <c r="E38" s="331">
        <v>12.021</v>
      </c>
      <c r="F38" s="331">
        <v>15.756</v>
      </c>
      <c r="G38" s="331">
        <v>16.701</v>
      </c>
      <c r="H38" s="16"/>
      <c r="I38" s="89">
        <v>33</v>
      </c>
      <c r="J38" s="330">
        <v>4.681</v>
      </c>
      <c r="K38" s="330">
        <v>0</v>
      </c>
      <c r="L38" s="16">
        <v>0</v>
      </c>
    </row>
    <row r="39" spans="1:12" ht="12.75" customHeight="1" thickBot="1" thickTop="1">
      <c r="A39" s="415" t="s">
        <v>168</v>
      </c>
      <c r="B39" s="416"/>
      <c r="C39" s="416"/>
      <c r="D39" s="417"/>
      <c r="E39" s="331">
        <v>217.426</v>
      </c>
      <c r="F39" s="331">
        <v>206.555</v>
      </c>
      <c r="G39" s="331">
        <v>218.173</v>
      </c>
      <c r="H39" s="16"/>
      <c r="I39" s="89">
        <v>231</v>
      </c>
      <c r="J39" s="330">
        <v>32.698</v>
      </c>
      <c r="K39" s="330">
        <v>0</v>
      </c>
      <c r="L39" s="16">
        <v>0</v>
      </c>
    </row>
    <row r="40" spans="1:12" s="7" customFormat="1" ht="12.75" customHeight="1" thickBot="1" thickTop="1">
      <c r="A40" s="415" t="s">
        <v>169</v>
      </c>
      <c r="B40" s="416"/>
      <c r="C40" s="416"/>
      <c r="D40" s="417"/>
      <c r="E40" s="331">
        <v>23.86</v>
      </c>
      <c r="F40" s="331">
        <v>21.879</v>
      </c>
      <c r="G40" s="331">
        <v>19.737</v>
      </c>
      <c r="H40" s="16">
        <v>4.123</v>
      </c>
      <c r="I40" s="89">
        <v>39</v>
      </c>
      <c r="J40" s="330">
        <v>5.099</v>
      </c>
      <c r="K40" s="330">
        <v>0</v>
      </c>
      <c r="L40" s="16">
        <v>0</v>
      </c>
    </row>
    <row r="41" spans="1:12" s="7" customFormat="1" ht="12.75" customHeight="1" thickBot="1" thickTop="1">
      <c r="A41" s="415" t="s">
        <v>132</v>
      </c>
      <c r="B41" s="416"/>
      <c r="C41" s="416"/>
      <c r="D41" s="417"/>
      <c r="E41" s="331">
        <v>0.518</v>
      </c>
      <c r="F41" s="331">
        <v>0.518</v>
      </c>
      <c r="G41" s="331">
        <v>0.437</v>
      </c>
      <c r="H41" s="16">
        <v>0.081</v>
      </c>
      <c r="I41" s="16">
        <v>2</v>
      </c>
      <c r="J41" s="331">
        <v>0.057</v>
      </c>
      <c r="K41" s="331">
        <v>0</v>
      </c>
      <c r="L41" s="16">
        <v>0</v>
      </c>
    </row>
    <row r="42" spans="1:12" ht="12.75" customHeight="1" thickBot="1" thickTop="1">
      <c r="A42" s="415" t="s">
        <v>144</v>
      </c>
      <c r="B42" s="416"/>
      <c r="C42" s="416"/>
      <c r="D42" s="417"/>
      <c r="E42" s="331">
        <v>0</v>
      </c>
      <c r="F42" s="331">
        <v>0</v>
      </c>
      <c r="G42" s="331">
        <v>0</v>
      </c>
      <c r="H42" s="16">
        <v>0</v>
      </c>
      <c r="I42" s="89">
        <v>75</v>
      </c>
      <c r="J42" s="330">
        <v>14.891</v>
      </c>
      <c r="K42" s="330">
        <v>0</v>
      </c>
      <c r="L42" s="16">
        <v>0</v>
      </c>
    </row>
    <row r="43" spans="1:12" s="7" customFormat="1" ht="32.25" customHeight="1" thickBot="1" thickTop="1">
      <c r="A43" s="437" t="s">
        <v>65</v>
      </c>
      <c r="B43" s="438"/>
      <c r="C43" s="438"/>
      <c r="D43" s="439"/>
      <c r="E43" s="332">
        <v>176.324</v>
      </c>
      <c r="F43" s="332">
        <v>175.941</v>
      </c>
      <c r="G43" s="332">
        <v>175.692</v>
      </c>
      <c r="H43" s="332">
        <v>0.249</v>
      </c>
      <c r="I43" s="96">
        <v>146</v>
      </c>
      <c r="J43" s="332">
        <v>29.383000000000003</v>
      </c>
      <c r="K43" s="332">
        <v>0.1</v>
      </c>
      <c r="L43" s="96">
        <v>0</v>
      </c>
    </row>
    <row r="44" spans="1:12" s="7" customFormat="1" ht="13.5" customHeight="1" thickBot="1">
      <c r="A44" s="415" t="s">
        <v>192</v>
      </c>
      <c r="B44" s="416"/>
      <c r="C44" s="416"/>
      <c r="D44" s="417"/>
      <c r="E44" s="356">
        <v>145.312</v>
      </c>
      <c r="F44" s="343">
        <v>145.312</v>
      </c>
      <c r="G44" s="343">
        <v>145.312</v>
      </c>
      <c r="H44" s="11">
        <v>0</v>
      </c>
      <c r="I44" s="87">
        <v>81</v>
      </c>
      <c r="J44" s="308">
        <v>16.447</v>
      </c>
      <c r="K44" s="308">
        <v>0</v>
      </c>
      <c r="L44" s="11">
        <v>0</v>
      </c>
    </row>
    <row r="45" spans="1:22" ht="14.25" customHeight="1" thickBot="1" thickTop="1">
      <c r="A45" s="510" t="s">
        <v>284</v>
      </c>
      <c r="B45" s="429"/>
      <c r="C45" s="429"/>
      <c r="D45" s="511"/>
      <c r="E45" s="368">
        <v>7.656</v>
      </c>
      <c r="F45" s="333">
        <v>7.686</v>
      </c>
      <c r="G45" s="333">
        <v>7.448</v>
      </c>
      <c r="H45" s="303">
        <v>0.238</v>
      </c>
      <c r="I45" s="251">
        <v>7</v>
      </c>
      <c r="J45" s="333">
        <v>0.783</v>
      </c>
      <c r="K45" s="333">
        <v>0</v>
      </c>
      <c r="L45" s="251">
        <v>0</v>
      </c>
      <c r="M45" s="81"/>
      <c r="N45" s="4"/>
      <c r="O45" s="4"/>
      <c r="P45" s="4"/>
      <c r="Q45" s="4"/>
      <c r="R45" s="4"/>
      <c r="S45" s="82"/>
      <c r="T45" s="82"/>
      <c r="U45" s="82"/>
      <c r="V45" s="82"/>
    </row>
    <row r="46" spans="1:22" ht="27.75" customHeight="1" thickBot="1" thickTop="1">
      <c r="A46" s="415" t="s">
        <v>165</v>
      </c>
      <c r="B46" s="416"/>
      <c r="C46" s="416"/>
      <c r="D46" s="417"/>
      <c r="E46" s="369">
        <v>5.464</v>
      </c>
      <c r="F46" s="334">
        <v>5.051</v>
      </c>
      <c r="G46" s="334">
        <v>5.04</v>
      </c>
      <c r="H46" s="304">
        <v>0.011</v>
      </c>
      <c r="I46" s="17">
        <v>8</v>
      </c>
      <c r="J46" s="334">
        <v>0.463</v>
      </c>
      <c r="K46" s="334">
        <v>0</v>
      </c>
      <c r="L46" s="17">
        <v>0</v>
      </c>
      <c r="M46" s="81"/>
      <c r="N46" s="4"/>
      <c r="O46" s="4"/>
      <c r="P46" s="4"/>
      <c r="Q46" s="4"/>
      <c r="R46" s="4"/>
      <c r="S46" s="82"/>
      <c r="T46" s="82"/>
      <c r="U46" s="82"/>
      <c r="V46" s="82"/>
    </row>
    <row r="47" spans="1:22" ht="14.25" customHeight="1" thickBot="1" thickTop="1">
      <c r="A47" s="415" t="s">
        <v>409</v>
      </c>
      <c r="B47" s="416"/>
      <c r="C47" s="416"/>
      <c r="D47" s="417"/>
      <c r="E47" s="370">
        <v>17.892</v>
      </c>
      <c r="F47" s="371">
        <v>17.892</v>
      </c>
      <c r="G47" s="371">
        <v>17.892</v>
      </c>
      <c r="H47" s="259">
        <v>0</v>
      </c>
      <c r="I47" s="260">
        <v>6</v>
      </c>
      <c r="J47" s="335">
        <v>0.425</v>
      </c>
      <c r="K47" s="335">
        <v>0</v>
      </c>
      <c r="L47" s="260">
        <v>0</v>
      </c>
      <c r="M47" s="81"/>
      <c r="N47" s="4"/>
      <c r="O47" s="4"/>
      <c r="P47" s="4"/>
      <c r="Q47" s="4"/>
      <c r="R47" s="4"/>
      <c r="S47" s="82"/>
      <c r="T47" s="82"/>
      <c r="U47" s="82"/>
      <c r="V47" s="82"/>
    </row>
    <row r="48" spans="1:22" ht="21" customHeight="1" thickBot="1">
      <c r="A48" s="437" t="s">
        <v>64</v>
      </c>
      <c r="B48" s="438"/>
      <c r="C48" s="438"/>
      <c r="D48" s="439"/>
      <c r="E48" s="332">
        <v>100.827</v>
      </c>
      <c r="F48" s="332">
        <v>100.827</v>
      </c>
      <c r="G48" s="332">
        <v>105.59700000000002</v>
      </c>
      <c r="H48" s="96">
        <v>0.3</v>
      </c>
      <c r="I48" s="96">
        <v>4621</v>
      </c>
      <c r="J48" s="332">
        <v>2019.4919999999997</v>
      </c>
      <c r="K48" s="332">
        <v>48.72</v>
      </c>
      <c r="L48" s="96">
        <v>0</v>
      </c>
      <c r="M48"/>
      <c r="N48"/>
      <c r="O48"/>
      <c r="P48"/>
      <c r="Q48"/>
      <c r="R48"/>
      <c r="S48"/>
      <c r="T48"/>
      <c r="U48"/>
      <c r="V48"/>
    </row>
    <row r="49" spans="1:22" ht="12.75" customHeight="1">
      <c r="A49" s="485" t="s">
        <v>367</v>
      </c>
      <c r="B49" s="486"/>
      <c r="C49" s="486"/>
      <c r="D49" s="487"/>
      <c r="E49" s="363">
        <v>83.444</v>
      </c>
      <c r="F49" s="319">
        <v>83.444</v>
      </c>
      <c r="G49" s="319">
        <v>83.531</v>
      </c>
      <c r="H49" s="9"/>
      <c r="I49" s="91">
        <v>136</v>
      </c>
      <c r="J49" s="336">
        <v>25.55</v>
      </c>
      <c r="K49" s="336">
        <v>0</v>
      </c>
      <c r="L49" s="9">
        <v>0</v>
      </c>
      <c r="M49"/>
      <c r="N49"/>
      <c r="O49"/>
      <c r="P49"/>
      <c r="Q49"/>
      <c r="R49"/>
      <c r="S49"/>
      <c r="T49"/>
      <c r="U49"/>
      <c r="V49"/>
    </row>
    <row r="50" spans="1:249" ht="36" customHeight="1">
      <c r="A50" s="415" t="s">
        <v>133</v>
      </c>
      <c r="B50" s="416"/>
      <c r="C50" s="416"/>
      <c r="D50" s="417"/>
      <c r="E50" s="319">
        <v>0</v>
      </c>
      <c r="F50" s="319">
        <v>0</v>
      </c>
      <c r="G50" s="319">
        <v>0</v>
      </c>
      <c r="H50" s="9">
        <v>0</v>
      </c>
      <c r="I50" s="9">
        <v>87</v>
      </c>
      <c r="J50" s="319">
        <v>63.238</v>
      </c>
      <c r="K50" s="319">
        <v>4.487</v>
      </c>
      <c r="L50" s="9">
        <v>0</v>
      </c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</row>
    <row r="51" spans="1:249" ht="58.5" customHeight="1">
      <c r="A51" s="415" t="s">
        <v>134</v>
      </c>
      <c r="B51" s="416"/>
      <c r="C51" s="416"/>
      <c r="D51" s="417"/>
      <c r="E51" s="319">
        <v>0</v>
      </c>
      <c r="F51" s="319">
        <v>0</v>
      </c>
      <c r="G51" s="319">
        <v>0</v>
      </c>
      <c r="H51" s="9">
        <v>0</v>
      </c>
      <c r="I51" s="9">
        <v>276</v>
      </c>
      <c r="J51" s="319">
        <v>210.332</v>
      </c>
      <c r="K51" s="319">
        <v>1.218</v>
      </c>
      <c r="L51" s="9">
        <v>0</v>
      </c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</row>
    <row r="52" spans="1:22" ht="26.25" customHeight="1">
      <c r="A52" s="415" t="s">
        <v>218</v>
      </c>
      <c r="B52" s="416"/>
      <c r="C52" s="416"/>
      <c r="D52" s="417"/>
      <c r="E52" s="363">
        <v>8.1</v>
      </c>
      <c r="F52" s="319">
        <v>8.1</v>
      </c>
      <c r="G52" s="319">
        <v>9.4</v>
      </c>
      <c r="H52" s="9"/>
      <c r="I52" s="9">
        <v>1</v>
      </c>
      <c r="J52" s="319">
        <v>4.507</v>
      </c>
      <c r="K52" s="319">
        <v>0</v>
      </c>
      <c r="L52" s="9">
        <v>0</v>
      </c>
      <c r="M52"/>
      <c r="N52"/>
      <c r="O52"/>
      <c r="P52"/>
      <c r="Q52"/>
      <c r="R52"/>
      <c r="S52"/>
      <c r="T52"/>
      <c r="U52"/>
      <c r="V52"/>
    </row>
    <row r="53" spans="1:22" ht="26.25" customHeight="1">
      <c r="A53" s="491" t="s">
        <v>135</v>
      </c>
      <c r="B53" s="492"/>
      <c r="C53" s="492"/>
      <c r="D53" s="493"/>
      <c r="E53" s="337">
        <v>6.512</v>
      </c>
      <c r="F53" s="337">
        <v>6.512</v>
      </c>
      <c r="G53" s="337">
        <v>10.203</v>
      </c>
      <c r="H53" s="3"/>
      <c r="I53" s="3">
        <v>50</v>
      </c>
      <c r="J53" s="337">
        <v>5.924</v>
      </c>
      <c r="K53" s="337">
        <v>0</v>
      </c>
      <c r="L53" s="3">
        <v>0</v>
      </c>
      <c r="M53"/>
      <c r="N53"/>
      <c r="O53"/>
      <c r="P53"/>
      <c r="Q53"/>
      <c r="R53"/>
      <c r="S53"/>
      <c r="T53"/>
      <c r="U53"/>
      <c r="V53"/>
    </row>
    <row r="54" spans="1:22" ht="34.5" customHeight="1">
      <c r="A54" s="415" t="s">
        <v>136</v>
      </c>
      <c r="B54" s="416"/>
      <c r="C54" s="416"/>
      <c r="D54" s="417"/>
      <c r="E54" s="363">
        <v>2.3</v>
      </c>
      <c r="F54" s="319">
        <v>2.3</v>
      </c>
      <c r="G54" s="319">
        <v>2.102</v>
      </c>
      <c r="H54" s="9">
        <v>0.198</v>
      </c>
      <c r="I54" s="9">
        <v>5</v>
      </c>
      <c r="J54" s="319">
        <v>0.36</v>
      </c>
      <c r="K54" s="319">
        <v>0</v>
      </c>
      <c r="L54" s="9">
        <v>0</v>
      </c>
      <c r="M54"/>
      <c r="N54"/>
      <c r="O54"/>
      <c r="P54"/>
      <c r="Q54"/>
      <c r="R54"/>
      <c r="S54"/>
      <c r="T54"/>
      <c r="U54"/>
      <c r="V54"/>
    </row>
    <row r="55" spans="1:22" ht="49.5" customHeight="1">
      <c r="A55" s="415" t="s">
        <v>24</v>
      </c>
      <c r="B55" s="416"/>
      <c r="C55" s="416"/>
      <c r="D55" s="417"/>
      <c r="E55" s="327">
        <v>0</v>
      </c>
      <c r="F55" s="327">
        <v>0</v>
      </c>
      <c r="G55" s="338">
        <v>0</v>
      </c>
      <c r="H55" s="14">
        <v>0</v>
      </c>
      <c r="I55" s="14">
        <v>1163</v>
      </c>
      <c r="J55" s="338">
        <v>443.943</v>
      </c>
      <c r="K55" s="338">
        <v>10.118</v>
      </c>
      <c r="L55" s="14"/>
      <c r="M55"/>
      <c r="N55"/>
      <c r="O55"/>
      <c r="P55"/>
      <c r="Q55"/>
      <c r="R55"/>
      <c r="S55"/>
      <c r="T55"/>
      <c r="U55"/>
      <c r="V55"/>
    </row>
    <row r="56" spans="1:22" ht="39.75" customHeight="1">
      <c r="A56" s="497" t="s">
        <v>410</v>
      </c>
      <c r="B56" s="498"/>
      <c r="C56" s="498"/>
      <c r="D56" s="499"/>
      <c r="E56" s="327">
        <v>0</v>
      </c>
      <c r="F56" s="327">
        <v>0</v>
      </c>
      <c r="G56" s="338">
        <v>0</v>
      </c>
      <c r="H56" s="14">
        <v>0</v>
      </c>
      <c r="I56" s="14">
        <v>840.5</v>
      </c>
      <c r="J56" s="338">
        <v>559.58</v>
      </c>
      <c r="K56" s="338">
        <v>9.98</v>
      </c>
      <c r="L56" s="14"/>
      <c r="M56"/>
      <c r="N56"/>
      <c r="O56"/>
      <c r="P56"/>
      <c r="Q56"/>
      <c r="R56"/>
      <c r="S56"/>
      <c r="T56"/>
      <c r="U56"/>
      <c r="V56"/>
    </row>
    <row r="57" spans="1:22" ht="39" customHeight="1">
      <c r="A57" s="497" t="s">
        <v>195</v>
      </c>
      <c r="B57" s="498"/>
      <c r="C57" s="498"/>
      <c r="D57" s="499"/>
      <c r="E57" s="327">
        <v>0</v>
      </c>
      <c r="F57" s="327">
        <v>0</v>
      </c>
      <c r="G57" s="338">
        <v>0</v>
      </c>
      <c r="H57" s="14">
        <v>0</v>
      </c>
      <c r="I57" s="14">
        <v>191.3</v>
      </c>
      <c r="J57" s="338">
        <v>25.963</v>
      </c>
      <c r="K57" s="338">
        <v>0.40300000000000014</v>
      </c>
      <c r="L57" s="14">
        <v>0</v>
      </c>
      <c r="M57"/>
      <c r="N57"/>
      <c r="O57"/>
      <c r="P57"/>
      <c r="Q57"/>
      <c r="R57"/>
      <c r="S57"/>
      <c r="T57"/>
      <c r="U57"/>
      <c r="V57"/>
    </row>
    <row r="58" spans="1:22" ht="52.5" customHeight="1" thickBot="1">
      <c r="A58" s="478" t="s">
        <v>137</v>
      </c>
      <c r="B58" s="479"/>
      <c r="C58" s="479"/>
      <c r="D58" s="480"/>
      <c r="E58" s="372">
        <v>0</v>
      </c>
      <c r="F58" s="372">
        <v>0</v>
      </c>
      <c r="G58" s="338">
        <v>0</v>
      </c>
      <c r="H58" s="14">
        <v>0</v>
      </c>
      <c r="I58" s="14">
        <v>49</v>
      </c>
      <c r="J58" s="338">
        <v>10.985999999999997</v>
      </c>
      <c r="K58" s="338">
        <v>0.096</v>
      </c>
      <c r="L58" s="14">
        <v>0</v>
      </c>
      <c r="M58"/>
      <c r="N58"/>
      <c r="O58"/>
      <c r="P58"/>
      <c r="Q58"/>
      <c r="R58"/>
      <c r="S58"/>
      <c r="T58"/>
      <c r="U58"/>
      <c r="V58"/>
    </row>
    <row r="59" spans="1:22" ht="27.75" customHeight="1" thickBot="1">
      <c r="A59" s="512" t="s">
        <v>61</v>
      </c>
      <c r="B59" s="513"/>
      <c r="C59" s="513"/>
      <c r="D59" s="513"/>
      <c r="E59" s="373">
        <v>69.14</v>
      </c>
      <c r="F59" s="339">
        <v>69.14</v>
      </c>
      <c r="G59" s="339">
        <v>55.31</v>
      </c>
      <c r="H59" s="302">
        <v>13.9</v>
      </c>
      <c r="I59" s="302">
        <v>289</v>
      </c>
      <c r="J59" s="339">
        <v>15.824</v>
      </c>
      <c r="K59" s="339">
        <v>0</v>
      </c>
      <c r="L59" s="302">
        <v>0</v>
      </c>
      <c r="M59" s="84"/>
      <c r="N59" s="84"/>
      <c r="O59" s="84"/>
      <c r="P59" s="84"/>
      <c r="Q59"/>
      <c r="R59"/>
      <c r="S59"/>
      <c r="T59"/>
      <c r="U59"/>
      <c r="V59"/>
    </row>
    <row r="60" spans="1:22" s="2" customFormat="1" ht="26.25" customHeight="1" thickBot="1">
      <c r="A60" s="494" t="s">
        <v>224</v>
      </c>
      <c r="B60" s="495"/>
      <c r="C60" s="495"/>
      <c r="D60" s="496"/>
      <c r="E60" s="340">
        <v>0</v>
      </c>
      <c r="F60" s="340">
        <v>0</v>
      </c>
      <c r="G60" s="340">
        <v>0</v>
      </c>
      <c r="H60" s="10">
        <v>0</v>
      </c>
      <c r="I60" s="90">
        <v>3.5</v>
      </c>
      <c r="J60" s="340">
        <v>0.368</v>
      </c>
      <c r="K60" s="340">
        <v>0</v>
      </c>
      <c r="L60" s="10">
        <v>0</v>
      </c>
      <c r="Q60"/>
      <c r="R60"/>
      <c r="S60"/>
      <c r="T60"/>
      <c r="U60"/>
      <c r="V60"/>
    </row>
    <row r="61" spans="1:22" s="2" customFormat="1" ht="26.25" customHeight="1" thickBot="1">
      <c r="A61" s="494" t="s">
        <v>225</v>
      </c>
      <c r="B61" s="495"/>
      <c r="C61" s="495"/>
      <c r="D61" s="496"/>
      <c r="E61" s="340">
        <v>0</v>
      </c>
      <c r="F61" s="340">
        <v>0</v>
      </c>
      <c r="G61" s="340">
        <v>0</v>
      </c>
      <c r="H61" s="10">
        <v>0</v>
      </c>
      <c r="I61" s="90">
        <v>2</v>
      </c>
      <c r="J61" s="340">
        <v>0.384</v>
      </c>
      <c r="K61" s="340">
        <v>0</v>
      </c>
      <c r="L61" s="10">
        <v>0</v>
      </c>
      <c r="Q61"/>
      <c r="R61"/>
      <c r="S61"/>
      <c r="T61"/>
      <c r="U61"/>
      <c r="V61"/>
    </row>
    <row r="62" spans="1:22" s="7" customFormat="1" ht="12.75">
      <c r="A62" s="514" t="s">
        <v>226</v>
      </c>
      <c r="B62" s="515"/>
      <c r="C62" s="515"/>
      <c r="D62" s="516"/>
      <c r="E62" s="317">
        <v>1.935</v>
      </c>
      <c r="F62" s="317">
        <v>1.935</v>
      </c>
      <c r="G62" s="317">
        <v>2.064</v>
      </c>
      <c r="H62" s="317">
        <v>0.092</v>
      </c>
      <c r="I62" s="85">
        <v>12</v>
      </c>
      <c r="J62" s="317">
        <v>0.32</v>
      </c>
      <c r="K62" s="317">
        <v>0</v>
      </c>
      <c r="L62" s="8">
        <v>0</v>
      </c>
      <c r="M62" s="19"/>
      <c r="N62" s="19"/>
      <c r="O62" s="19"/>
      <c r="P62" s="19"/>
      <c r="Q62"/>
      <c r="R62"/>
      <c r="S62"/>
      <c r="T62"/>
      <c r="U62"/>
      <c r="V62"/>
    </row>
    <row r="63" spans="1:22" s="7" customFormat="1" ht="12.75">
      <c r="A63" s="422" t="s">
        <v>227</v>
      </c>
      <c r="B63" s="423"/>
      <c r="C63" s="423"/>
      <c r="D63" s="424"/>
      <c r="E63" s="317">
        <v>15.204</v>
      </c>
      <c r="F63" s="317">
        <v>15.204</v>
      </c>
      <c r="G63" s="317">
        <v>10.367</v>
      </c>
      <c r="H63" s="317"/>
      <c r="I63" s="85">
        <v>8</v>
      </c>
      <c r="J63" s="317">
        <v>0.398</v>
      </c>
      <c r="K63" s="317">
        <v>0</v>
      </c>
      <c r="L63" s="8">
        <v>0</v>
      </c>
      <c r="M63" s="19"/>
      <c r="N63" s="19"/>
      <c r="O63" s="19"/>
      <c r="P63" s="19"/>
      <c r="Q63"/>
      <c r="R63"/>
      <c r="S63"/>
      <c r="T63"/>
      <c r="U63"/>
      <c r="V63"/>
    </row>
    <row r="64" spans="1:22" s="7" customFormat="1" ht="12.75">
      <c r="A64" s="422" t="s">
        <v>228</v>
      </c>
      <c r="B64" s="423"/>
      <c r="C64" s="423"/>
      <c r="D64" s="424"/>
      <c r="E64" s="317">
        <v>2.394</v>
      </c>
      <c r="F64" s="317">
        <v>2.394</v>
      </c>
      <c r="G64" s="317">
        <v>1.59</v>
      </c>
      <c r="H64" s="317">
        <v>0.842</v>
      </c>
      <c r="I64" s="85">
        <v>13</v>
      </c>
      <c r="J64" s="317">
        <v>0.594</v>
      </c>
      <c r="K64" s="317">
        <v>0</v>
      </c>
      <c r="L64" s="8">
        <v>0</v>
      </c>
      <c r="M64" s="19"/>
      <c r="N64" s="19"/>
      <c r="O64" s="19"/>
      <c r="P64" s="19"/>
      <c r="Q64"/>
      <c r="R64"/>
      <c r="S64"/>
      <c r="T64"/>
      <c r="U64"/>
      <c r="V64"/>
    </row>
    <row r="65" spans="1:22" s="7" customFormat="1" ht="12.75">
      <c r="A65" s="422" t="s">
        <v>229</v>
      </c>
      <c r="B65" s="423"/>
      <c r="C65" s="423"/>
      <c r="D65" s="424"/>
      <c r="E65" s="317">
        <v>6.352</v>
      </c>
      <c r="F65" s="317">
        <v>6.352</v>
      </c>
      <c r="G65" s="317">
        <v>3.443</v>
      </c>
      <c r="H65" s="317">
        <v>3.911</v>
      </c>
      <c r="I65" s="85">
        <v>25</v>
      </c>
      <c r="J65" s="317">
        <v>1.37</v>
      </c>
      <c r="K65" s="317">
        <v>0</v>
      </c>
      <c r="L65" s="8">
        <v>0</v>
      </c>
      <c r="M65" s="19"/>
      <c r="N65" s="19"/>
      <c r="O65" s="19"/>
      <c r="P65" s="19"/>
      <c r="Q65"/>
      <c r="R65"/>
      <c r="S65"/>
      <c r="T65"/>
      <c r="U65"/>
      <c r="V65"/>
    </row>
    <row r="66" spans="1:22" s="7" customFormat="1" ht="12.75">
      <c r="A66" s="422" t="s">
        <v>230</v>
      </c>
      <c r="B66" s="423"/>
      <c r="C66" s="423"/>
      <c r="D66" s="424"/>
      <c r="E66" s="317">
        <v>5.495</v>
      </c>
      <c r="F66" s="317">
        <v>5.495</v>
      </c>
      <c r="G66" s="317">
        <v>5.438</v>
      </c>
      <c r="H66" s="317">
        <v>0.056</v>
      </c>
      <c r="I66" s="85">
        <v>31</v>
      </c>
      <c r="J66" s="317">
        <v>2.473</v>
      </c>
      <c r="K66" s="317">
        <v>0</v>
      </c>
      <c r="L66" s="8">
        <v>0</v>
      </c>
      <c r="Q66"/>
      <c r="R66"/>
      <c r="S66"/>
      <c r="T66"/>
      <c r="U66"/>
      <c r="V66"/>
    </row>
    <row r="67" spans="1:22" s="7" customFormat="1" ht="12.75">
      <c r="A67" s="422" t="s">
        <v>177</v>
      </c>
      <c r="B67" s="423"/>
      <c r="C67" s="423"/>
      <c r="D67" s="424"/>
      <c r="E67" s="317">
        <v>18.154</v>
      </c>
      <c r="F67" s="317">
        <v>18.154</v>
      </c>
      <c r="G67" s="317">
        <v>12.943</v>
      </c>
      <c r="H67" s="317">
        <v>5.528</v>
      </c>
      <c r="I67" s="85">
        <v>96</v>
      </c>
      <c r="J67" s="317">
        <v>5.391</v>
      </c>
      <c r="K67" s="317">
        <v>0</v>
      </c>
      <c r="L67" s="8">
        <v>0</v>
      </c>
      <c r="Q67"/>
      <c r="R67"/>
      <c r="S67"/>
      <c r="T67"/>
      <c r="U67"/>
      <c r="V67"/>
    </row>
    <row r="68" spans="1:12" s="7" customFormat="1" ht="13.5" thickBot="1">
      <c r="A68" s="517" t="s">
        <v>178</v>
      </c>
      <c r="B68" s="423"/>
      <c r="C68" s="423"/>
      <c r="D68" s="424"/>
      <c r="E68" s="317">
        <v>11.292</v>
      </c>
      <c r="F68" s="317">
        <v>11.292</v>
      </c>
      <c r="G68" s="317">
        <v>10.765</v>
      </c>
      <c r="H68" s="317">
        <v>2.362</v>
      </c>
      <c r="I68" s="85">
        <v>44</v>
      </c>
      <c r="J68" s="317">
        <v>2.581</v>
      </c>
      <c r="K68" s="317">
        <v>0</v>
      </c>
      <c r="L68" s="8">
        <v>0</v>
      </c>
    </row>
    <row r="69" spans="1:12" ht="24.75" customHeight="1" thickBot="1">
      <c r="A69" s="488" t="s">
        <v>62</v>
      </c>
      <c r="B69" s="489"/>
      <c r="C69" s="489"/>
      <c r="D69" s="490"/>
      <c r="E69" s="341">
        <v>903.8670000000001</v>
      </c>
      <c r="F69" s="341">
        <v>1163.009</v>
      </c>
      <c r="G69" s="341">
        <v>859.3679999999999</v>
      </c>
      <c r="H69" s="207">
        <v>44.4</v>
      </c>
      <c r="I69" s="207">
        <v>988</v>
      </c>
      <c r="J69" s="341">
        <v>169.595</v>
      </c>
      <c r="K69" s="341">
        <v>0.56</v>
      </c>
      <c r="L69" s="207">
        <v>0</v>
      </c>
    </row>
    <row r="70" spans="1:12" ht="13.5" customHeight="1">
      <c r="A70" s="485" t="s">
        <v>231</v>
      </c>
      <c r="B70" s="486"/>
      <c r="C70" s="486"/>
      <c r="D70" s="487"/>
      <c r="E70" s="317">
        <v>21.955</v>
      </c>
      <c r="F70" s="317">
        <v>22.393</v>
      </c>
      <c r="G70" s="317">
        <v>20.897</v>
      </c>
      <c r="H70" s="8">
        <v>2.698</v>
      </c>
      <c r="I70" s="85">
        <v>57</v>
      </c>
      <c r="J70" s="317">
        <v>8.185</v>
      </c>
      <c r="K70" s="317">
        <v>0.108</v>
      </c>
      <c r="L70" s="8">
        <v>0</v>
      </c>
    </row>
    <row r="71" spans="1:12" ht="12.75" customHeight="1">
      <c r="A71" s="415" t="s">
        <v>232</v>
      </c>
      <c r="B71" s="416"/>
      <c r="C71" s="416"/>
      <c r="D71" s="417"/>
      <c r="E71" s="317">
        <v>68.349</v>
      </c>
      <c r="F71" s="317">
        <v>67.963</v>
      </c>
      <c r="G71" s="317">
        <v>78.53</v>
      </c>
      <c r="H71" s="8">
        <v>0.138</v>
      </c>
      <c r="I71" s="85">
        <v>115</v>
      </c>
      <c r="J71" s="317">
        <v>19.051</v>
      </c>
      <c r="K71" s="317">
        <v>0.04</v>
      </c>
      <c r="L71" s="8">
        <v>0</v>
      </c>
    </row>
    <row r="72" spans="1:12" ht="12.75" customHeight="1">
      <c r="A72" s="415" t="s">
        <v>233</v>
      </c>
      <c r="B72" s="416"/>
      <c r="C72" s="416"/>
      <c r="D72" s="417"/>
      <c r="E72" s="317">
        <v>48.372</v>
      </c>
      <c r="F72" s="317">
        <v>48.495</v>
      </c>
      <c r="G72" s="317">
        <v>48.597</v>
      </c>
      <c r="H72" s="8">
        <v>0.102</v>
      </c>
      <c r="I72" s="85">
        <v>136</v>
      </c>
      <c r="J72" s="317">
        <v>23.029</v>
      </c>
      <c r="K72" s="317">
        <v>0</v>
      </c>
      <c r="L72" s="8">
        <v>0</v>
      </c>
    </row>
    <row r="73" spans="1:12" s="7" customFormat="1" ht="12.75" customHeight="1">
      <c r="A73" s="415" t="s">
        <v>259</v>
      </c>
      <c r="B73" s="416"/>
      <c r="C73" s="416"/>
      <c r="D73" s="417"/>
      <c r="E73" s="317">
        <v>55.862</v>
      </c>
      <c r="F73" s="317">
        <v>55.862</v>
      </c>
      <c r="G73" s="317">
        <v>44.191</v>
      </c>
      <c r="H73" s="8"/>
      <c r="I73" s="85">
        <v>184</v>
      </c>
      <c r="J73" s="317">
        <v>15.766</v>
      </c>
      <c r="K73" s="317">
        <v>0</v>
      </c>
      <c r="L73" s="8">
        <v>0</v>
      </c>
    </row>
    <row r="74" spans="1:12" s="7" customFormat="1" ht="14.25" customHeight="1">
      <c r="A74" s="418" t="s">
        <v>180</v>
      </c>
      <c r="B74" s="419"/>
      <c r="C74" s="419"/>
      <c r="D74" s="420"/>
      <c r="E74" s="317">
        <v>612.863</v>
      </c>
      <c r="F74" s="317">
        <v>874.251</v>
      </c>
      <c r="G74" s="317">
        <v>585.209</v>
      </c>
      <c r="H74" s="8">
        <v>23.832</v>
      </c>
      <c r="I74" s="85">
        <v>273</v>
      </c>
      <c r="J74" s="317">
        <v>75.178</v>
      </c>
      <c r="K74" s="317">
        <v>0</v>
      </c>
      <c r="L74" s="8">
        <v>0</v>
      </c>
    </row>
    <row r="75" spans="1:12" s="7" customFormat="1" ht="13.5" customHeight="1">
      <c r="A75" s="421" t="s">
        <v>234</v>
      </c>
      <c r="B75" s="416"/>
      <c r="C75" s="416"/>
      <c r="D75" s="417"/>
      <c r="E75" s="317">
        <v>53.054</v>
      </c>
      <c r="F75" s="317">
        <v>53.054</v>
      </c>
      <c r="G75" s="317">
        <v>45.054</v>
      </c>
      <c r="H75" s="8">
        <v>8</v>
      </c>
      <c r="I75" s="85">
        <v>67</v>
      </c>
      <c r="J75" s="317">
        <v>6.168</v>
      </c>
      <c r="K75" s="317">
        <v>0</v>
      </c>
      <c r="L75" s="8">
        <v>0</v>
      </c>
    </row>
    <row r="76" spans="1:12" s="7" customFormat="1" ht="12.75" customHeight="1" thickBot="1">
      <c r="A76" s="518" t="s">
        <v>191</v>
      </c>
      <c r="B76" s="433"/>
      <c r="C76" s="433"/>
      <c r="D76" s="519"/>
      <c r="E76" s="317">
        <v>40.812</v>
      </c>
      <c r="F76" s="317">
        <v>38.391</v>
      </c>
      <c r="G76" s="317">
        <v>34.502</v>
      </c>
      <c r="H76" s="8">
        <v>9.463</v>
      </c>
      <c r="I76" s="85">
        <v>83</v>
      </c>
      <c r="J76" s="317">
        <v>11.002</v>
      </c>
      <c r="K76" s="317">
        <v>0.252</v>
      </c>
      <c r="L76" s="8">
        <v>0</v>
      </c>
    </row>
    <row r="77" spans="1:12" ht="57.75" customHeight="1" thickBot="1">
      <c r="A77" s="437" t="s">
        <v>63</v>
      </c>
      <c r="B77" s="438"/>
      <c r="C77" s="438"/>
      <c r="D77" s="439"/>
      <c r="E77" s="342">
        <v>743.6880000000002</v>
      </c>
      <c r="F77" s="342">
        <v>743.7740000000002</v>
      </c>
      <c r="G77" s="342">
        <v>681.75</v>
      </c>
      <c r="H77" s="342">
        <v>56.4</v>
      </c>
      <c r="I77" s="246">
        <v>732</v>
      </c>
      <c r="J77" s="342">
        <v>82.39300000000001</v>
      </c>
      <c r="K77" s="342">
        <v>1.5370000000000001</v>
      </c>
      <c r="L77" s="246">
        <v>0</v>
      </c>
    </row>
    <row r="78" spans="1:12" ht="15.75" customHeight="1">
      <c r="A78" s="520" t="s">
        <v>235</v>
      </c>
      <c r="B78" s="521"/>
      <c r="C78" s="521"/>
      <c r="D78" s="522"/>
      <c r="E78" s="319">
        <v>39.64</v>
      </c>
      <c r="F78" s="319">
        <v>39.64</v>
      </c>
      <c r="G78" s="319">
        <v>38.938</v>
      </c>
      <c r="H78" s="319">
        <v>0.702</v>
      </c>
      <c r="I78" s="91">
        <v>67</v>
      </c>
      <c r="J78" s="336">
        <v>7.334</v>
      </c>
      <c r="K78" s="336">
        <v>0.30800000000000005</v>
      </c>
      <c r="L78" s="9">
        <v>0</v>
      </c>
    </row>
    <row r="79" spans="1:12" ht="15.75" customHeight="1">
      <c r="A79" s="507" t="s">
        <v>166</v>
      </c>
      <c r="B79" s="508"/>
      <c r="C79" s="508"/>
      <c r="D79" s="509"/>
      <c r="E79" s="319">
        <v>2.897</v>
      </c>
      <c r="F79" s="319">
        <v>2.897</v>
      </c>
      <c r="G79" s="319">
        <v>1.738</v>
      </c>
      <c r="H79" s="319">
        <v>1.159</v>
      </c>
      <c r="I79" s="9">
        <v>5</v>
      </c>
      <c r="J79" s="319">
        <v>0.127</v>
      </c>
      <c r="K79" s="319">
        <v>0</v>
      </c>
      <c r="L79" s="9">
        <v>0</v>
      </c>
    </row>
    <row r="80" spans="1:12" ht="15.75" customHeight="1">
      <c r="A80" s="507" t="s">
        <v>92</v>
      </c>
      <c r="B80" s="508"/>
      <c r="C80" s="508"/>
      <c r="D80" s="523"/>
      <c r="E80" s="343">
        <v>10.239</v>
      </c>
      <c r="F80" s="343">
        <v>10.239</v>
      </c>
      <c r="G80" s="343">
        <v>9.271</v>
      </c>
      <c r="H80" s="343">
        <v>0.968</v>
      </c>
      <c r="I80" s="87">
        <v>20</v>
      </c>
      <c r="J80" s="343">
        <v>4.764</v>
      </c>
      <c r="K80" s="343">
        <v>0</v>
      </c>
      <c r="L80" s="11">
        <v>0</v>
      </c>
    </row>
    <row r="81" spans="1:12" ht="13.5" customHeight="1">
      <c r="A81" s="421" t="s">
        <v>249</v>
      </c>
      <c r="B81" s="416"/>
      <c r="C81" s="416"/>
      <c r="D81" s="450"/>
      <c r="E81" s="319">
        <v>39.924</v>
      </c>
      <c r="F81" s="319">
        <v>39.924</v>
      </c>
      <c r="G81" s="319">
        <v>28.443</v>
      </c>
      <c r="H81" s="319">
        <v>0.112</v>
      </c>
      <c r="I81" s="91">
        <v>73</v>
      </c>
      <c r="J81" s="336">
        <v>7.71</v>
      </c>
      <c r="K81" s="336">
        <v>0</v>
      </c>
      <c r="L81" s="9">
        <v>0</v>
      </c>
    </row>
    <row r="82" spans="1:12" ht="12.75" customHeight="1">
      <c r="A82" s="415" t="s">
        <v>248</v>
      </c>
      <c r="B82" s="416"/>
      <c r="C82" s="416"/>
      <c r="D82" s="417"/>
      <c r="E82" s="317">
        <v>25.981</v>
      </c>
      <c r="F82" s="317">
        <v>25.981</v>
      </c>
      <c r="G82" s="317">
        <v>25.85</v>
      </c>
      <c r="H82" s="317">
        <v>0.131</v>
      </c>
      <c r="I82" s="85">
        <v>40</v>
      </c>
      <c r="J82" s="307">
        <v>3.111</v>
      </c>
      <c r="K82" s="307">
        <v>0.099</v>
      </c>
      <c r="L82" s="8">
        <v>0</v>
      </c>
    </row>
    <row r="83" spans="1:12" s="7" customFormat="1" ht="27" customHeight="1">
      <c r="A83" s="415" t="s">
        <v>93</v>
      </c>
      <c r="B83" s="416"/>
      <c r="C83" s="416"/>
      <c r="D83" s="417"/>
      <c r="E83" s="317">
        <v>92.097</v>
      </c>
      <c r="F83" s="317">
        <v>92.097</v>
      </c>
      <c r="G83" s="317">
        <v>91.191</v>
      </c>
      <c r="H83" s="317">
        <v>0.906</v>
      </c>
      <c r="I83" s="85">
        <v>22</v>
      </c>
      <c r="J83" s="317">
        <v>3.81</v>
      </c>
      <c r="K83" s="317">
        <v>0</v>
      </c>
      <c r="L83" s="8">
        <v>0</v>
      </c>
    </row>
    <row r="84" spans="1:13" s="7" customFormat="1" ht="12.75" customHeight="1">
      <c r="A84" s="415" t="s">
        <v>94</v>
      </c>
      <c r="B84" s="416"/>
      <c r="C84" s="416"/>
      <c r="D84" s="417"/>
      <c r="E84" s="317">
        <v>25.9</v>
      </c>
      <c r="F84" s="317">
        <v>25.9</v>
      </c>
      <c r="G84" s="317">
        <v>25.9</v>
      </c>
      <c r="H84" s="317">
        <v>0</v>
      </c>
      <c r="I84" s="85">
        <v>32</v>
      </c>
      <c r="J84" s="317">
        <v>1.5</v>
      </c>
      <c r="K84" s="317">
        <v>0</v>
      </c>
      <c r="L84" s="8">
        <v>0</v>
      </c>
      <c r="M84"/>
    </row>
    <row r="85" spans="1:12" s="7" customFormat="1" ht="12.75" customHeight="1">
      <c r="A85" s="500" t="s">
        <v>95</v>
      </c>
      <c r="B85" s="501"/>
      <c r="C85" s="501"/>
      <c r="D85" s="502"/>
      <c r="E85" s="317">
        <v>54.746</v>
      </c>
      <c r="F85" s="317">
        <v>54.746</v>
      </c>
      <c r="G85" s="317">
        <v>46.337</v>
      </c>
      <c r="H85" s="317">
        <v>4.07</v>
      </c>
      <c r="I85" s="85">
        <v>21</v>
      </c>
      <c r="J85" s="317">
        <v>1.975</v>
      </c>
      <c r="K85" s="317">
        <v>0.174</v>
      </c>
      <c r="L85" s="8">
        <v>0</v>
      </c>
    </row>
    <row r="86" spans="1:12" s="7" customFormat="1" ht="12.75" customHeight="1">
      <c r="A86" s="500" t="s">
        <v>25</v>
      </c>
      <c r="B86" s="501"/>
      <c r="C86" s="501"/>
      <c r="D86" s="502"/>
      <c r="E86" s="317">
        <v>12.529</v>
      </c>
      <c r="F86" s="317">
        <v>12.529</v>
      </c>
      <c r="G86" s="317">
        <v>5.492</v>
      </c>
      <c r="H86" s="317">
        <v>7.037</v>
      </c>
      <c r="I86" s="85">
        <v>20</v>
      </c>
      <c r="J86" s="317">
        <v>0.585</v>
      </c>
      <c r="K86" s="317">
        <v>0.041</v>
      </c>
      <c r="L86" s="8">
        <v>0</v>
      </c>
    </row>
    <row r="87" spans="1:12" s="7" customFormat="1" ht="12.75" customHeight="1">
      <c r="A87" s="500" t="s">
        <v>260</v>
      </c>
      <c r="B87" s="501"/>
      <c r="C87" s="501"/>
      <c r="D87" s="502"/>
      <c r="E87" s="317">
        <v>53.804</v>
      </c>
      <c r="F87" s="317">
        <v>53.804</v>
      </c>
      <c r="G87" s="317">
        <v>46.214</v>
      </c>
      <c r="H87" s="317">
        <v>7.59</v>
      </c>
      <c r="I87" s="85">
        <v>25</v>
      </c>
      <c r="J87" s="317">
        <v>3.297</v>
      </c>
      <c r="K87" s="317">
        <v>0</v>
      </c>
      <c r="L87" s="8">
        <v>0</v>
      </c>
    </row>
    <row r="88" spans="1:12" s="7" customFormat="1" ht="12.75" customHeight="1">
      <c r="A88" s="415" t="s">
        <v>261</v>
      </c>
      <c r="B88" s="416"/>
      <c r="C88" s="416"/>
      <c r="D88" s="417"/>
      <c r="E88" s="317">
        <v>15.902</v>
      </c>
      <c r="F88" s="317">
        <v>15.902</v>
      </c>
      <c r="G88" s="317">
        <v>15.508</v>
      </c>
      <c r="H88" s="317">
        <v>0.397</v>
      </c>
      <c r="I88" s="85">
        <v>12</v>
      </c>
      <c r="J88" s="317">
        <v>0.811</v>
      </c>
      <c r="K88" s="317">
        <v>0</v>
      </c>
      <c r="L88" s="8">
        <v>0</v>
      </c>
    </row>
    <row r="89" spans="1:12" ht="14.25" customHeight="1">
      <c r="A89" s="421" t="s">
        <v>262</v>
      </c>
      <c r="B89" s="416"/>
      <c r="C89" s="416"/>
      <c r="D89" s="417"/>
      <c r="E89" s="344">
        <v>58.216</v>
      </c>
      <c r="F89" s="344">
        <v>58.216</v>
      </c>
      <c r="G89" s="344">
        <v>58.05</v>
      </c>
      <c r="H89" s="344">
        <v>0.166</v>
      </c>
      <c r="I89" s="93">
        <v>6</v>
      </c>
      <c r="J89" s="344">
        <v>0.543</v>
      </c>
      <c r="K89" s="344">
        <v>0.142</v>
      </c>
      <c r="L89" s="18">
        <v>0</v>
      </c>
    </row>
    <row r="90" spans="1:12" ht="14.25" customHeight="1">
      <c r="A90" s="421" t="s">
        <v>263</v>
      </c>
      <c r="B90" s="416"/>
      <c r="C90" s="416"/>
      <c r="D90" s="417"/>
      <c r="E90" s="344">
        <v>17.553</v>
      </c>
      <c r="F90" s="344">
        <v>17.553</v>
      </c>
      <c r="G90" s="344">
        <v>17.553</v>
      </c>
      <c r="H90" s="344">
        <v>0</v>
      </c>
      <c r="I90" s="93">
        <v>12</v>
      </c>
      <c r="J90" s="344">
        <v>0.813</v>
      </c>
      <c r="K90" s="344">
        <v>0</v>
      </c>
      <c r="L90" s="18">
        <v>0</v>
      </c>
    </row>
    <row r="91" spans="1:12" ht="14.25" customHeight="1">
      <c r="A91" s="421" t="s">
        <v>358</v>
      </c>
      <c r="B91" s="416"/>
      <c r="C91" s="416"/>
      <c r="D91" s="417"/>
      <c r="E91" s="344">
        <v>14.816</v>
      </c>
      <c r="F91" s="344">
        <v>14.816</v>
      </c>
      <c r="G91" s="344">
        <v>14.816</v>
      </c>
      <c r="H91" s="344">
        <v>0</v>
      </c>
      <c r="I91" s="93">
        <v>14</v>
      </c>
      <c r="J91" s="344">
        <v>0.957</v>
      </c>
      <c r="K91" s="344">
        <v>0</v>
      </c>
      <c r="L91" s="18">
        <v>0</v>
      </c>
    </row>
    <row r="92" spans="1:13" ht="14.25" customHeight="1">
      <c r="A92" s="421" t="s">
        <v>359</v>
      </c>
      <c r="B92" s="416"/>
      <c r="C92" s="416"/>
      <c r="D92" s="417"/>
      <c r="E92" s="344">
        <v>10.958</v>
      </c>
      <c r="F92" s="344">
        <v>10.958</v>
      </c>
      <c r="G92" s="344">
        <v>10.958</v>
      </c>
      <c r="H92" s="344">
        <v>0</v>
      </c>
      <c r="I92" s="93">
        <v>12</v>
      </c>
      <c r="J92" s="344">
        <v>0.761</v>
      </c>
      <c r="K92" s="344">
        <v>0</v>
      </c>
      <c r="L92" s="18">
        <v>0</v>
      </c>
      <c r="M92"/>
    </row>
    <row r="93" spans="1:12" ht="14.25" customHeight="1">
      <c r="A93" s="421" t="s">
        <v>360</v>
      </c>
      <c r="B93" s="416"/>
      <c r="C93" s="416"/>
      <c r="D93" s="417"/>
      <c r="E93" s="344">
        <v>10.388</v>
      </c>
      <c r="F93" s="344">
        <v>10.388</v>
      </c>
      <c r="G93" s="344">
        <v>9.583</v>
      </c>
      <c r="H93" s="344">
        <v>0.805</v>
      </c>
      <c r="I93" s="93">
        <v>5</v>
      </c>
      <c r="J93" s="344">
        <v>0.273</v>
      </c>
      <c r="K93" s="344">
        <v>0</v>
      </c>
      <c r="L93" s="18">
        <v>0</v>
      </c>
    </row>
    <row r="94" spans="1:12" ht="14.25" customHeight="1">
      <c r="A94" s="421" t="s">
        <v>361</v>
      </c>
      <c r="B94" s="416"/>
      <c r="C94" s="416"/>
      <c r="D94" s="417"/>
      <c r="E94" s="344">
        <v>24.217</v>
      </c>
      <c r="F94" s="344">
        <v>24.217</v>
      </c>
      <c r="G94" s="344">
        <v>22.534</v>
      </c>
      <c r="H94" s="344">
        <v>1.683</v>
      </c>
      <c r="I94" s="93">
        <v>9</v>
      </c>
      <c r="J94" s="344">
        <v>0.458</v>
      </c>
      <c r="K94" s="344">
        <v>0</v>
      </c>
      <c r="L94" s="18">
        <v>0</v>
      </c>
    </row>
    <row r="95" spans="1:12" ht="14.25" customHeight="1">
      <c r="A95" s="421" t="s">
        <v>362</v>
      </c>
      <c r="B95" s="416"/>
      <c r="C95" s="416"/>
      <c r="D95" s="417"/>
      <c r="E95" s="344">
        <v>14.549</v>
      </c>
      <c r="F95" s="344">
        <v>14.549</v>
      </c>
      <c r="G95" s="344">
        <v>12.755</v>
      </c>
      <c r="H95" s="344">
        <v>1.794</v>
      </c>
      <c r="I95" s="93">
        <v>3</v>
      </c>
      <c r="J95" s="344">
        <v>0.352</v>
      </c>
      <c r="K95" s="344">
        <v>0</v>
      </c>
      <c r="L95" s="18">
        <v>0</v>
      </c>
    </row>
    <row r="96" spans="1:12" ht="14.25" customHeight="1">
      <c r="A96" s="415" t="s">
        <v>219</v>
      </c>
      <c r="B96" s="416"/>
      <c r="C96" s="416"/>
      <c r="D96" s="417"/>
      <c r="E96" s="344">
        <v>12.926</v>
      </c>
      <c r="F96" s="344">
        <v>12.926</v>
      </c>
      <c r="G96" s="344">
        <v>10.896</v>
      </c>
      <c r="H96" s="344">
        <v>2.03</v>
      </c>
      <c r="I96" s="93">
        <v>4</v>
      </c>
      <c r="J96" s="344">
        <v>0.237</v>
      </c>
      <c r="K96" s="344">
        <v>0</v>
      </c>
      <c r="L96" s="18">
        <v>0</v>
      </c>
    </row>
    <row r="97" spans="1:12" ht="14.25" customHeight="1">
      <c r="A97" s="421" t="s">
        <v>220</v>
      </c>
      <c r="B97" s="416"/>
      <c r="C97" s="416"/>
      <c r="D97" s="417"/>
      <c r="E97" s="344">
        <v>37.72</v>
      </c>
      <c r="F97" s="344">
        <v>37.72</v>
      </c>
      <c r="G97" s="344">
        <v>31.2</v>
      </c>
      <c r="H97" s="344">
        <v>6.52</v>
      </c>
      <c r="I97" s="93">
        <v>21</v>
      </c>
      <c r="J97" s="344">
        <v>2.017</v>
      </c>
      <c r="K97" s="344">
        <v>0</v>
      </c>
      <c r="L97" s="18">
        <v>0</v>
      </c>
    </row>
    <row r="98" spans="1:12" ht="14.25" customHeight="1">
      <c r="A98" s="421" t="s">
        <v>221</v>
      </c>
      <c r="B98" s="416"/>
      <c r="C98" s="416"/>
      <c r="D98" s="417"/>
      <c r="E98" s="344">
        <v>14.298</v>
      </c>
      <c r="F98" s="344">
        <v>14.298</v>
      </c>
      <c r="G98" s="344">
        <v>11.107</v>
      </c>
      <c r="H98" s="344">
        <v>3.191</v>
      </c>
      <c r="I98" s="93">
        <v>7</v>
      </c>
      <c r="J98" s="344">
        <v>0.636</v>
      </c>
      <c r="K98" s="344">
        <v>0.037</v>
      </c>
      <c r="L98" s="18">
        <v>0</v>
      </c>
    </row>
    <row r="99" spans="1:12" ht="12.75" customHeight="1">
      <c r="A99" s="421" t="s">
        <v>274</v>
      </c>
      <c r="B99" s="416"/>
      <c r="C99" s="416"/>
      <c r="D99" s="450"/>
      <c r="E99" s="327">
        <v>12.307</v>
      </c>
      <c r="F99" s="327">
        <v>12.307</v>
      </c>
      <c r="G99" s="327">
        <v>12.091</v>
      </c>
      <c r="H99" s="327">
        <v>0.216</v>
      </c>
      <c r="I99" s="115">
        <v>7</v>
      </c>
      <c r="J99" s="327">
        <v>0.818</v>
      </c>
      <c r="K99" s="327">
        <v>0.029</v>
      </c>
      <c r="L99" s="115">
        <v>0</v>
      </c>
    </row>
    <row r="100" spans="1:12" ht="12.75" customHeight="1">
      <c r="A100" s="421" t="s">
        <v>194</v>
      </c>
      <c r="B100" s="416"/>
      <c r="C100" s="416"/>
      <c r="D100" s="450"/>
      <c r="E100" s="327">
        <v>19.191</v>
      </c>
      <c r="F100" s="327">
        <v>19.191</v>
      </c>
      <c r="G100" s="327">
        <v>19.086</v>
      </c>
      <c r="H100" s="327">
        <v>0.105</v>
      </c>
      <c r="I100" s="115">
        <v>4</v>
      </c>
      <c r="J100" s="327">
        <v>0.243</v>
      </c>
      <c r="K100" s="327">
        <v>0</v>
      </c>
      <c r="L100" s="115">
        <v>0</v>
      </c>
    </row>
    <row r="101" spans="1:12" ht="24.75" customHeight="1" thickBot="1">
      <c r="A101" s="456" t="s">
        <v>68</v>
      </c>
      <c r="B101" s="457"/>
      <c r="C101" s="457"/>
      <c r="D101" s="475"/>
      <c r="E101" s="332">
        <v>285.808</v>
      </c>
      <c r="F101" s="332">
        <v>275.52299999999997</v>
      </c>
      <c r="G101" s="332">
        <v>274.798</v>
      </c>
      <c r="H101" s="96">
        <v>6.9</v>
      </c>
      <c r="I101" s="301">
        <v>9814.7</v>
      </c>
      <c r="J101" s="332">
        <v>1756.468</v>
      </c>
      <c r="K101" s="332">
        <v>19.38</v>
      </c>
      <c r="L101" s="96">
        <v>0</v>
      </c>
    </row>
    <row r="102" spans="1:12" ht="63.75" customHeight="1" thickBot="1">
      <c r="A102" s="476" t="s">
        <v>66</v>
      </c>
      <c r="B102" s="426"/>
      <c r="C102" s="426"/>
      <c r="D102" s="477"/>
      <c r="E102" s="346">
        <v>18.642</v>
      </c>
      <c r="F102" s="346">
        <v>18.642</v>
      </c>
      <c r="G102" s="346">
        <v>17.109</v>
      </c>
      <c r="H102" s="346">
        <v>1.533</v>
      </c>
      <c r="I102" s="263">
        <v>198</v>
      </c>
      <c r="J102" s="345">
        <v>56.001</v>
      </c>
      <c r="K102" s="346">
        <v>0.007</v>
      </c>
      <c r="L102" s="240">
        <v>0</v>
      </c>
    </row>
    <row r="103" spans="1:12" ht="24.75" customHeight="1">
      <c r="A103" s="421" t="s">
        <v>322</v>
      </c>
      <c r="B103" s="416"/>
      <c r="C103" s="416"/>
      <c r="D103" s="417"/>
      <c r="E103" s="347">
        <v>18.642</v>
      </c>
      <c r="F103" s="347">
        <v>18.642</v>
      </c>
      <c r="G103" s="347">
        <v>17.109</v>
      </c>
      <c r="H103" s="347">
        <v>1.533</v>
      </c>
      <c r="I103" s="242">
        <v>13</v>
      </c>
      <c r="J103" s="347">
        <v>1.517</v>
      </c>
      <c r="K103" s="347">
        <v>0</v>
      </c>
      <c r="L103" s="241">
        <v>0</v>
      </c>
    </row>
    <row r="104" spans="1:13" ht="35.25" customHeight="1" thickBot="1">
      <c r="A104" s="462" t="s">
        <v>67</v>
      </c>
      <c r="B104" s="454"/>
      <c r="C104" s="454"/>
      <c r="D104" s="463"/>
      <c r="E104" s="348">
        <v>174.52</v>
      </c>
      <c r="F104" s="348">
        <v>167.545</v>
      </c>
      <c r="G104" s="348">
        <v>166.303</v>
      </c>
      <c r="H104" s="262">
        <v>5</v>
      </c>
      <c r="I104" s="300">
        <v>1148.5</v>
      </c>
      <c r="J104" s="348">
        <v>215.508</v>
      </c>
      <c r="K104" s="348">
        <v>2.029</v>
      </c>
      <c r="L104" s="225">
        <v>0</v>
      </c>
      <c r="M104" s="231"/>
    </row>
    <row r="105" spans="1:13" ht="35.25" customHeight="1" thickTop="1">
      <c r="A105" s="440" t="s">
        <v>214</v>
      </c>
      <c r="B105" s="441"/>
      <c r="C105" s="441"/>
      <c r="D105" s="442"/>
      <c r="E105" s="349">
        <v>27.003</v>
      </c>
      <c r="F105" s="349">
        <v>26.57</v>
      </c>
      <c r="G105" s="349">
        <v>25.438</v>
      </c>
      <c r="H105" s="13">
        <v>1.565</v>
      </c>
      <c r="I105" s="13">
        <v>65</v>
      </c>
      <c r="J105" s="349">
        <v>12.255</v>
      </c>
      <c r="K105" s="349">
        <v>0</v>
      </c>
      <c r="L105" s="13">
        <v>0</v>
      </c>
      <c r="M105"/>
    </row>
    <row r="106" spans="1:13" ht="35.25" customHeight="1">
      <c r="A106" s="415" t="s">
        <v>69</v>
      </c>
      <c r="B106" s="416"/>
      <c r="C106" s="416"/>
      <c r="D106" s="417"/>
      <c r="E106" s="349">
        <v>28.937</v>
      </c>
      <c r="F106" s="349">
        <v>28.312</v>
      </c>
      <c r="G106" s="349">
        <v>27.674</v>
      </c>
      <c r="H106" s="13">
        <v>1.263</v>
      </c>
      <c r="I106" s="13">
        <v>94</v>
      </c>
      <c r="J106" s="349">
        <v>15.614</v>
      </c>
      <c r="K106" s="349">
        <v>0</v>
      </c>
      <c r="L106" s="13">
        <v>0</v>
      </c>
      <c r="M106"/>
    </row>
    <row r="107" spans="1:13" ht="35.25" customHeight="1">
      <c r="A107" s="415" t="s">
        <v>70</v>
      </c>
      <c r="B107" s="416"/>
      <c r="C107" s="416"/>
      <c r="D107" s="417"/>
      <c r="E107" s="349">
        <v>8.119</v>
      </c>
      <c r="F107" s="349">
        <v>7.848</v>
      </c>
      <c r="G107" s="349">
        <v>8.074</v>
      </c>
      <c r="H107" s="13">
        <v>-0.226</v>
      </c>
      <c r="I107" s="13">
        <v>31</v>
      </c>
      <c r="J107" s="349">
        <v>4.967</v>
      </c>
      <c r="K107" s="349">
        <v>0.04</v>
      </c>
      <c r="L107" s="13">
        <v>0</v>
      </c>
      <c r="M107"/>
    </row>
    <row r="108" spans="1:13" ht="35.25" customHeight="1">
      <c r="A108" s="415" t="s">
        <v>71</v>
      </c>
      <c r="B108" s="416"/>
      <c r="C108" s="416"/>
      <c r="D108" s="417"/>
      <c r="E108" s="349">
        <v>8.64</v>
      </c>
      <c r="F108" s="349">
        <v>3.826</v>
      </c>
      <c r="G108" s="349">
        <v>9.761</v>
      </c>
      <c r="H108" s="13">
        <v>-1.79</v>
      </c>
      <c r="I108" s="13">
        <v>33</v>
      </c>
      <c r="J108" s="349">
        <v>3.833</v>
      </c>
      <c r="K108" s="349">
        <v>0</v>
      </c>
      <c r="L108" s="13">
        <v>0</v>
      </c>
      <c r="M108"/>
    </row>
    <row r="109" spans="1:13" ht="45.75" customHeight="1">
      <c r="A109" s="415" t="s">
        <v>72</v>
      </c>
      <c r="B109" s="416"/>
      <c r="C109" s="416"/>
      <c r="D109" s="417"/>
      <c r="E109" s="349">
        <v>5.894</v>
      </c>
      <c r="F109" s="349">
        <v>5.306</v>
      </c>
      <c r="G109" s="349">
        <v>5.894</v>
      </c>
      <c r="H109" s="13">
        <v>0</v>
      </c>
      <c r="I109" s="13">
        <v>18</v>
      </c>
      <c r="J109" s="349">
        <v>3.533</v>
      </c>
      <c r="K109" s="349">
        <v>0</v>
      </c>
      <c r="L109" s="13">
        <v>0</v>
      </c>
      <c r="M109" s="84"/>
    </row>
    <row r="110" spans="1:12" s="7" customFormat="1" ht="12.75" customHeight="1">
      <c r="A110" s="415" t="s">
        <v>408</v>
      </c>
      <c r="B110" s="416"/>
      <c r="C110" s="416"/>
      <c r="D110" s="416"/>
      <c r="E110" s="349">
        <v>21.48</v>
      </c>
      <c r="F110" s="349">
        <v>21.48</v>
      </c>
      <c r="G110" s="349">
        <v>16.967</v>
      </c>
      <c r="H110" s="13">
        <v>0</v>
      </c>
      <c r="I110" s="88">
        <v>101</v>
      </c>
      <c r="J110" s="349">
        <v>13.017</v>
      </c>
      <c r="K110" s="349">
        <v>0</v>
      </c>
      <c r="L110" s="13">
        <v>0</v>
      </c>
    </row>
    <row r="111" spans="1:12" s="7" customFormat="1" ht="12.75" customHeight="1">
      <c r="A111" s="415" t="s">
        <v>273</v>
      </c>
      <c r="B111" s="416"/>
      <c r="C111" s="416"/>
      <c r="D111" s="416"/>
      <c r="E111" s="349">
        <v>12.112</v>
      </c>
      <c r="F111" s="349">
        <v>12.112</v>
      </c>
      <c r="G111" s="349">
        <v>11.16</v>
      </c>
      <c r="H111" s="13">
        <v>0</v>
      </c>
      <c r="I111" s="88">
        <v>63</v>
      </c>
      <c r="J111" s="349">
        <v>8.374</v>
      </c>
      <c r="K111" s="349">
        <v>0</v>
      </c>
      <c r="L111" s="13">
        <v>0</v>
      </c>
    </row>
    <row r="112" spans="1:12" s="7" customFormat="1" ht="12.75" customHeight="1">
      <c r="A112" s="415" t="s">
        <v>407</v>
      </c>
      <c r="B112" s="416"/>
      <c r="C112" s="416"/>
      <c r="D112" s="417"/>
      <c r="E112" s="349">
        <v>12.59</v>
      </c>
      <c r="F112" s="349">
        <v>12.59</v>
      </c>
      <c r="G112" s="349">
        <v>12.223</v>
      </c>
      <c r="H112" s="13">
        <v>0.629</v>
      </c>
      <c r="I112" s="88">
        <v>82</v>
      </c>
      <c r="J112" s="349">
        <v>5.74</v>
      </c>
      <c r="K112" s="349">
        <v>0.172</v>
      </c>
      <c r="L112" s="13">
        <v>0</v>
      </c>
    </row>
    <row r="113" spans="1:12" ht="13.5" customHeight="1">
      <c r="A113" s="431" t="s">
        <v>333</v>
      </c>
      <c r="B113" s="431"/>
      <c r="C113" s="431"/>
      <c r="D113" s="432"/>
      <c r="E113" s="349">
        <v>24.558</v>
      </c>
      <c r="F113" s="349">
        <v>24.558</v>
      </c>
      <c r="G113" s="349">
        <v>24.993</v>
      </c>
      <c r="H113" s="13">
        <v>-0.435</v>
      </c>
      <c r="I113" s="13">
        <v>30</v>
      </c>
      <c r="J113" s="349">
        <v>4.036</v>
      </c>
      <c r="K113" s="349">
        <v>0</v>
      </c>
      <c r="L113" s="13">
        <v>0</v>
      </c>
    </row>
    <row r="114" spans="1:12" ht="27.75" customHeight="1" thickBot="1">
      <c r="A114" s="433" t="s">
        <v>334</v>
      </c>
      <c r="B114" s="433"/>
      <c r="C114" s="433"/>
      <c r="D114" s="433"/>
      <c r="E114" s="349">
        <v>5.488</v>
      </c>
      <c r="F114" s="349">
        <v>5.488</v>
      </c>
      <c r="G114" s="349">
        <v>5.393</v>
      </c>
      <c r="H114" s="13">
        <v>0.095</v>
      </c>
      <c r="I114" s="13">
        <v>10</v>
      </c>
      <c r="J114" s="349">
        <v>1.07</v>
      </c>
      <c r="K114" s="349">
        <v>0</v>
      </c>
      <c r="L114" s="13">
        <v>0</v>
      </c>
    </row>
    <row r="115" spans="1:12" ht="69.75" customHeight="1" thickBot="1">
      <c r="A115" s="434" t="s">
        <v>275</v>
      </c>
      <c r="B115" s="435"/>
      <c r="C115" s="435"/>
      <c r="D115" s="436"/>
      <c r="E115" s="350">
        <v>0</v>
      </c>
      <c r="F115" s="350">
        <v>0</v>
      </c>
      <c r="G115" s="350">
        <v>0</v>
      </c>
      <c r="H115" s="239">
        <v>0</v>
      </c>
      <c r="I115" s="299">
        <v>1921.2</v>
      </c>
      <c r="J115" s="350">
        <v>532.997</v>
      </c>
      <c r="K115" s="350">
        <v>2.845</v>
      </c>
      <c r="L115" s="239">
        <v>0</v>
      </c>
    </row>
    <row r="116" spans="1:12" ht="18" customHeight="1" thickBot="1">
      <c r="A116" s="434" t="s">
        <v>412</v>
      </c>
      <c r="B116" s="435"/>
      <c r="C116" s="435"/>
      <c r="D116" s="436"/>
      <c r="E116" s="351">
        <v>4.527</v>
      </c>
      <c r="F116" s="351">
        <v>4.527</v>
      </c>
      <c r="G116" s="351">
        <v>4.391</v>
      </c>
      <c r="H116" s="351">
        <v>0.136</v>
      </c>
      <c r="I116" s="214">
        <v>3455</v>
      </c>
      <c r="J116" s="351">
        <v>501.711</v>
      </c>
      <c r="K116" s="351">
        <v>4.042</v>
      </c>
      <c r="L116" s="214">
        <v>0</v>
      </c>
    </row>
    <row r="117" spans="1:12" ht="30" customHeight="1" thickBot="1">
      <c r="A117" s="434" t="s">
        <v>196</v>
      </c>
      <c r="B117" s="435"/>
      <c r="C117" s="435"/>
      <c r="D117" s="436"/>
      <c r="E117" s="352">
        <v>33.388</v>
      </c>
      <c r="F117" s="352">
        <v>32.607</v>
      </c>
      <c r="G117" s="352">
        <v>32.349000000000004</v>
      </c>
      <c r="H117" s="352">
        <v>0.258</v>
      </c>
      <c r="I117" s="92">
        <v>2356</v>
      </c>
      <c r="J117" s="352">
        <v>381.308</v>
      </c>
      <c r="K117" s="352">
        <v>10.190999999999999</v>
      </c>
      <c r="L117" s="92">
        <v>0</v>
      </c>
    </row>
    <row r="118" spans="1:12" ht="27" customHeight="1">
      <c r="A118" s="425" t="s">
        <v>212</v>
      </c>
      <c r="B118" s="426"/>
      <c r="C118" s="426"/>
      <c r="D118" s="427"/>
      <c r="E118" s="353">
        <v>54.730999999999995</v>
      </c>
      <c r="F118" s="353">
        <v>52.20199999999999</v>
      </c>
      <c r="G118" s="353">
        <v>54.645999999999994</v>
      </c>
      <c r="H118" s="250">
        <v>0.6</v>
      </c>
      <c r="I118" s="250">
        <v>736</v>
      </c>
      <c r="J118" s="353">
        <v>68.943</v>
      </c>
      <c r="K118" s="353">
        <v>0.266</v>
      </c>
      <c r="L118" s="250">
        <v>0</v>
      </c>
    </row>
    <row r="119" spans="1:12" ht="27" customHeight="1">
      <c r="A119" s="415" t="s">
        <v>138</v>
      </c>
      <c r="B119" s="416"/>
      <c r="C119" s="416"/>
      <c r="D119" s="417"/>
      <c r="E119" s="349">
        <v>18.956</v>
      </c>
      <c r="F119" s="349">
        <v>18.956</v>
      </c>
      <c r="G119" s="349">
        <v>19.679</v>
      </c>
      <c r="H119" s="13"/>
      <c r="I119" s="13">
        <v>64</v>
      </c>
      <c r="J119" s="349">
        <v>9.372</v>
      </c>
      <c r="K119" s="349">
        <v>0.005</v>
      </c>
      <c r="L119" s="13">
        <v>0</v>
      </c>
    </row>
    <row r="120" spans="1:12" s="7" customFormat="1" ht="12.75" customHeight="1">
      <c r="A120" s="415" t="s">
        <v>213</v>
      </c>
      <c r="B120" s="416"/>
      <c r="C120" s="416"/>
      <c r="D120" s="417"/>
      <c r="E120" s="349">
        <v>26.486</v>
      </c>
      <c r="F120" s="349">
        <v>23.97</v>
      </c>
      <c r="G120" s="349">
        <v>26.079</v>
      </c>
      <c r="H120" s="349">
        <v>0.407</v>
      </c>
      <c r="I120" s="13">
        <v>62</v>
      </c>
      <c r="J120" s="349">
        <v>8.05</v>
      </c>
      <c r="K120" s="349">
        <v>0</v>
      </c>
      <c r="L120" s="13">
        <v>0</v>
      </c>
    </row>
    <row r="121" spans="1:12" s="7" customFormat="1" ht="12.75" customHeight="1">
      <c r="A121" s="428" t="s">
        <v>266</v>
      </c>
      <c r="B121" s="429"/>
      <c r="C121" s="429"/>
      <c r="D121" s="430"/>
      <c r="E121" s="319">
        <v>4.086</v>
      </c>
      <c r="F121" s="319">
        <v>4.086</v>
      </c>
      <c r="G121" s="319">
        <v>3.928</v>
      </c>
      <c r="H121" s="319">
        <v>0.158</v>
      </c>
      <c r="I121" s="9">
        <v>11</v>
      </c>
      <c r="J121" s="319">
        <v>1.566</v>
      </c>
      <c r="K121" s="319">
        <v>0</v>
      </c>
      <c r="L121" s="9">
        <v>0</v>
      </c>
    </row>
    <row r="122" spans="1:12" ht="33" customHeight="1" thickBot="1">
      <c r="A122" s="412" t="s">
        <v>216</v>
      </c>
      <c r="B122" s="413"/>
      <c r="C122" s="413"/>
      <c r="D122" s="414"/>
      <c r="E122" s="354">
        <v>3213.0330000000004</v>
      </c>
      <c r="F122" s="354">
        <v>3465.78</v>
      </c>
      <c r="G122" s="354">
        <v>3146.7889999999998</v>
      </c>
      <c r="H122" s="94">
        <v>176</v>
      </c>
      <c r="I122" s="94">
        <v>19500</v>
      </c>
      <c r="J122" s="354">
        <v>4801.515</v>
      </c>
      <c r="K122" s="354">
        <v>81.28299999999999</v>
      </c>
      <c r="L122" s="94">
        <v>0</v>
      </c>
    </row>
    <row r="123" spans="4:12" ht="12.75">
      <c r="D123" s="252"/>
      <c r="E123" s="255"/>
      <c r="F123" s="255"/>
      <c r="G123" s="255"/>
      <c r="H123" s="255"/>
      <c r="I123" s="256"/>
      <c r="J123" s="256"/>
      <c r="K123" s="256"/>
      <c r="L123" s="253"/>
    </row>
    <row r="124" spans="4:12" ht="12.75">
      <c r="D124" s="252"/>
      <c r="E124" s="253"/>
      <c r="F124" s="253"/>
      <c r="G124" s="253"/>
      <c r="H124" s="253"/>
      <c r="I124" s="254"/>
      <c r="J124" s="254"/>
      <c r="K124" s="254"/>
      <c r="L124" s="253"/>
    </row>
    <row r="125" spans="4:12" ht="12.75">
      <c r="D125" s="252"/>
      <c r="E125" s="253"/>
      <c r="F125" s="253"/>
      <c r="G125" s="253"/>
      <c r="H125" s="253"/>
      <c r="I125" s="254"/>
      <c r="J125" s="254"/>
      <c r="K125" s="254"/>
      <c r="L125" s="253"/>
    </row>
    <row r="126" spans="4:12" ht="12.75">
      <c r="D126" s="252"/>
      <c r="E126" s="253"/>
      <c r="F126" s="253"/>
      <c r="G126" s="253"/>
      <c r="H126" s="253"/>
      <c r="I126" s="254"/>
      <c r="J126" s="254"/>
      <c r="K126" s="254"/>
      <c r="L126" s="253"/>
    </row>
  </sheetData>
  <sheetProtection/>
  <mergeCells count="119">
    <mergeCell ref="A76:D76"/>
    <mergeCell ref="A77:D77"/>
    <mergeCell ref="A78:D78"/>
    <mergeCell ref="A116:D116"/>
    <mergeCell ref="A80:D80"/>
    <mergeCell ref="A81:D81"/>
    <mergeCell ref="A82:D82"/>
    <mergeCell ref="A83:D83"/>
    <mergeCell ref="A84:D84"/>
    <mergeCell ref="A85:D85"/>
    <mergeCell ref="A73:D73"/>
    <mergeCell ref="A66:D66"/>
    <mergeCell ref="A68:D68"/>
    <mergeCell ref="A67:D67"/>
    <mergeCell ref="A70:D70"/>
    <mergeCell ref="A62:D62"/>
    <mergeCell ref="A65:D65"/>
    <mergeCell ref="A71:D71"/>
    <mergeCell ref="A72:D72"/>
    <mergeCell ref="A60:D60"/>
    <mergeCell ref="A52:D52"/>
    <mergeCell ref="A55:D55"/>
    <mergeCell ref="A59:D59"/>
    <mergeCell ref="A54:D54"/>
    <mergeCell ref="A26:D26"/>
    <mergeCell ref="A27:D27"/>
    <mergeCell ref="A28:D28"/>
    <mergeCell ref="A79:D79"/>
    <mergeCell ref="A41:D41"/>
    <mergeCell ref="A43:D43"/>
    <mergeCell ref="A45:D45"/>
    <mergeCell ref="A44:D44"/>
    <mergeCell ref="A46:D46"/>
    <mergeCell ref="A56:D56"/>
    <mergeCell ref="A20:D20"/>
    <mergeCell ref="A21:D21"/>
    <mergeCell ref="A22:D22"/>
    <mergeCell ref="A23:D23"/>
    <mergeCell ref="A86:D86"/>
    <mergeCell ref="A87:D87"/>
    <mergeCell ref="A88:D88"/>
    <mergeCell ref="A89:D89"/>
    <mergeCell ref="A47:D47"/>
    <mergeCell ref="A69:D69"/>
    <mergeCell ref="A50:D50"/>
    <mergeCell ref="A51:D51"/>
    <mergeCell ref="A53:D53"/>
    <mergeCell ref="A61:D61"/>
    <mergeCell ref="A48:D48"/>
    <mergeCell ref="A49:D49"/>
    <mergeCell ref="A57:D57"/>
    <mergeCell ref="A63:D63"/>
    <mergeCell ref="A9:D9"/>
    <mergeCell ref="A10:D10"/>
    <mergeCell ref="A25:D25"/>
    <mergeCell ref="A58:D58"/>
    <mergeCell ref="A35:D35"/>
    <mergeCell ref="A39:D39"/>
    <mergeCell ref="A36:D36"/>
    <mergeCell ref="A37:D37"/>
    <mergeCell ref="A38:D38"/>
    <mergeCell ref="A40:D40"/>
    <mergeCell ref="A101:D101"/>
    <mergeCell ref="A102:D102"/>
    <mergeCell ref="A104:D104"/>
    <mergeCell ref="A96:D96"/>
    <mergeCell ref="A98:D98"/>
    <mergeCell ref="A97:D97"/>
    <mergeCell ref="A99:D99"/>
    <mergeCell ref="A29:D29"/>
    <mergeCell ref="A30:D30"/>
    <mergeCell ref="A34:D34"/>
    <mergeCell ref="A100:D100"/>
    <mergeCell ref="A92:D92"/>
    <mergeCell ref="A93:D93"/>
    <mergeCell ref="A94:D94"/>
    <mergeCell ref="A95:D95"/>
    <mergeCell ref="A90:D90"/>
    <mergeCell ref="A91:D91"/>
    <mergeCell ref="A109:D109"/>
    <mergeCell ref="A8:D8"/>
    <mergeCell ref="A11:D11"/>
    <mergeCell ref="A15:D15"/>
    <mergeCell ref="A14:D14"/>
    <mergeCell ref="A16:D16"/>
    <mergeCell ref="A12:D12"/>
    <mergeCell ref="A13:D13"/>
    <mergeCell ref="A105:D105"/>
    <mergeCell ref="A106:D106"/>
    <mergeCell ref="A19:D19"/>
    <mergeCell ref="A17:D17"/>
    <mergeCell ref="A18:D18"/>
    <mergeCell ref="A108:D108"/>
    <mergeCell ref="A103:D103"/>
    <mergeCell ref="A107:D107"/>
    <mergeCell ref="A24:D24"/>
    <mergeCell ref="A33:D33"/>
    <mergeCell ref="A31:D31"/>
    <mergeCell ref="A32:D32"/>
    <mergeCell ref="A4:D4"/>
    <mergeCell ref="A6:D6"/>
    <mergeCell ref="A7:D7"/>
    <mergeCell ref="A5:D5"/>
    <mergeCell ref="A114:D114"/>
    <mergeCell ref="A115:D115"/>
    <mergeCell ref="A117:D117"/>
    <mergeCell ref="A110:D110"/>
    <mergeCell ref="A111:D111"/>
    <mergeCell ref="A112:D112"/>
    <mergeCell ref="A122:D122"/>
    <mergeCell ref="A42:D42"/>
    <mergeCell ref="A74:D74"/>
    <mergeCell ref="A75:D75"/>
    <mergeCell ref="A64:D64"/>
    <mergeCell ref="A118:D118"/>
    <mergeCell ref="A119:D119"/>
    <mergeCell ref="A120:D120"/>
    <mergeCell ref="A121:D121"/>
    <mergeCell ref="A113:D113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2"/>
  <sheetViews>
    <sheetView zoomScale="75" zoomScaleNormal="75" workbookViewId="0" topLeftCell="A1">
      <pane xSplit="1" ySplit="8" topLeftCell="J8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:I92"/>
    </sheetView>
  </sheetViews>
  <sheetFormatPr defaultColWidth="9.140625" defaultRowHeight="12.75"/>
  <cols>
    <col min="1" max="1" width="90.140625" style="114" customWidth="1"/>
    <col min="2" max="2" width="20.7109375" style="114" customWidth="1"/>
    <col min="3" max="3" width="17.421875" style="114" customWidth="1"/>
    <col min="4" max="4" width="18.00390625" style="114" customWidth="1"/>
    <col min="5" max="5" width="23.57421875" style="114" customWidth="1"/>
    <col min="6" max="6" width="19.28125" style="114" customWidth="1"/>
    <col min="7" max="7" width="16.00390625" style="114" customWidth="1"/>
    <col min="8" max="8" width="16.8515625" style="114" customWidth="1"/>
    <col min="9" max="9" width="19.7109375" style="114" customWidth="1"/>
    <col min="10" max="16384" width="9.140625" style="114" customWidth="1"/>
  </cols>
  <sheetData>
    <row r="1" spans="1:9" ht="18.75">
      <c r="A1" s="118"/>
      <c r="B1" s="118"/>
      <c r="C1" s="118"/>
      <c r="D1" s="118"/>
      <c r="E1" s="118"/>
      <c r="F1" s="118"/>
      <c r="G1" s="118"/>
      <c r="H1" s="118"/>
      <c r="I1" s="118"/>
    </row>
    <row r="2" spans="1:9" ht="18.75">
      <c r="A2" s="541" t="s">
        <v>289</v>
      </c>
      <c r="B2" s="541"/>
      <c r="C2" s="541"/>
      <c r="D2" s="541"/>
      <c r="E2" s="541"/>
      <c r="F2" s="541"/>
      <c r="G2" s="541"/>
      <c r="H2" s="541"/>
      <c r="I2" s="541"/>
    </row>
    <row r="3" spans="1:9" ht="18.75">
      <c r="A3" s="541" t="s">
        <v>193</v>
      </c>
      <c r="B3" s="541"/>
      <c r="C3" s="541"/>
      <c r="D3" s="541"/>
      <c r="E3" s="541"/>
      <c r="F3" s="541"/>
      <c r="G3" s="541"/>
      <c r="H3" s="541"/>
      <c r="I3" s="541"/>
    </row>
    <row r="4" spans="1:9" ht="18.75">
      <c r="A4" s="118"/>
      <c r="B4" s="119"/>
      <c r="C4" s="120"/>
      <c r="D4" s="120"/>
      <c r="E4" s="118"/>
      <c r="F4" s="118"/>
      <c r="G4" s="118"/>
      <c r="H4" s="118"/>
      <c r="I4" s="118"/>
    </row>
    <row r="5" spans="1:9" ht="18.75">
      <c r="A5" s="542" t="s">
        <v>290</v>
      </c>
      <c r="B5" s="543" t="s">
        <v>291</v>
      </c>
      <c r="C5" s="545" t="s">
        <v>292</v>
      </c>
      <c r="D5" s="545"/>
      <c r="E5" s="545"/>
      <c r="F5" s="545" t="s">
        <v>293</v>
      </c>
      <c r="G5" s="545" t="s">
        <v>294</v>
      </c>
      <c r="H5" s="545"/>
      <c r="I5" s="546" t="s">
        <v>295</v>
      </c>
    </row>
    <row r="6" spans="1:9" ht="12">
      <c r="A6" s="542"/>
      <c r="B6" s="543"/>
      <c r="C6" s="545"/>
      <c r="D6" s="545"/>
      <c r="E6" s="545"/>
      <c r="F6" s="545"/>
      <c r="G6" s="549" t="s">
        <v>296</v>
      </c>
      <c r="H6" s="549" t="s">
        <v>297</v>
      </c>
      <c r="I6" s="547"/>
    </row>
    <row r="7" spans="1:9" ht="12">
      <c r="A7" s="542"/>
      <c r="B7" s="544"/>
      <c r="C7" s="545"/>
      <c r="D7" s="545"/>
      <c r="E7" s="545"/>
      <c r="F7" s="545"/>
      <c r="G7" s="550"/>
      <c r="H7" s="550"/>
      <c r="I7" s="547"/>
    </row>
    <row r="8" spans="1:9" ht="56.25">
      <c r="A8" s="542"/>
      <c r="B8" s="544"/>
      <c r="C8" s="102" t="s">
        <v>253</v>
      </c>
      <c r="D8" s="102" t="s">
        <v>298</v>
      </c>
      <c r="E8" s="102" t="s">
        <v>299</v>
      </c>
      <c r="F8" s="545"/>
      <c r="G8" s="551"/>
      <c r="H8" s="551"/>
      <c r="I8" s="548"/>
    </row>
    <row r="9" spans="1:9" ht="37.5">
      <c r="A9" s="121" t="s">
        <v>300</v>
      </c>
      <c r="B9" s="122" t="s">
        <v>301</v>
      </c>
      <c r="C9" s="102">
        <v>1</v>
      </c>
      <c r="D9" s="102">
        <v>2</v>
      </c>
      <c r="E9" s="102">
        <v>3</v>
      </c>
      <c r="F9" s="123">
        <v>4</v>
      </c>
      <c r="G9" s="124">
        <v>5</v>
      </c>
      <c r="H9" s="124">
        <v>6</v>
      </c>
      <c r="I9" s="125" t="s">
        <v>302</v>
      </c>
    </row>
    <row r="10" spans="1:9" ht="18.75">
      <c r="A10" s="533" t="s">
        <v>303</v>
      </c>
      <c r="B10" s="534"/>
      <c r="C10" s="534"/>
      <c r="D10" s="534"/>
      <c r="E10" s="534"/>
      <c r="F10" s="534"/>
      <c r="G10" s="534"/>
      <c r="H10" s="534"/>
      <c r="I10" s="535"/>
    </row>
    <row r="11" spans="1:9" ht="18.75">
      <c r="A11" s="524" t="s">
        <v>304</v>
      </c>
      <c r="B11" s="536"/>
      <c r="C11" s="536"/>
      <c r="D11" s="536"/>
      <c r="E11" s="536"/>
      <c r="F11" s="536"/>
      <c r="G11" s="536"/>
      <c r="H11" s="536"/>
      <c r="I11" s="537"/>
    </row>
    <row r="12" spans="1:9" ht="21.75" customHeight="1">
      <c r="A12" s="126" t="s">
        <v>305</v>
      </c>
      <c r="B12" s="127" t="s">
        <v>306</v>
      </c>
      <c r="C12" s="128"/>
      <c r="D12" s="128"/>
      <c r="E12" s="128"/>
      <c r="F12" s="129"/>
      <c r="G12" s="130">
        <f>SUM(G14,G15)</f>
        <v>36897.63672</v>
      </c>
      <c r="H12" s="130">
        <f>SUM(H14,H15)</f>
        <v>36848.552</v>
      </c>
      <c r="I12" s="131">
        <f>G12/H12*100</f>
        <v>100.1332066454063</v>
      </c>
    </row>
    <row r="13" spans="1:9" ht="37.5">
      <c r="A13" s="132" t="s">
        <v>307</v>
      </c>
      <c r="B13" s="133" t="s">
        <v>308</v>
      </c>
      <c r="C13" s="128"/>
      <c r="D13" s="128"/>
      <c r="E13" s="128"/>
      <c r="F13" s="129"/>
      <c r="G13" s="134"/>
      <c r="H13" s="134"/>
      <c r="I13" s="135"/>
    </row>
    <row r="14" spans="1:9" ht="18.75">
      <c r="A14" s="136" t="s">
        <v>76</v>
      </c>
      <c r="B14" s="133"/>
      <c r="C14" s="128" t="s">
        <v>309</v>
      </c>
      <c r="D14" s="128">
        <v>5.6</v>
      </c>
      <c r="E14" s="128">
        <v>4</v>
      </c>
      <c r="F14" s="129">
        <v>11</v>
      </c>
      <c r="G14" s="137">
        <f>D14*F14</f>
        <v>61.599999999999994</v>
      </c>
      <c r="H14" s="137">
        <f>E14*F14</f>
        <v>44</v>
      </c>
      <c r="I14" s="131">
        <f>G14/H14*100</f>
        <v>140</v>
      </c>
    </row>
    <row r="15" spans="1:9" ht="18.75">
      <c r="A15" s="136" t="s">
        <v>23</v>
      </c>
      <c r="B15" s="138" t="s">
        <v>310</v>
      </c>
      <c r="C15" s="128" t="s">
        <v>309</v>
      </c>
      <c r="D15" s="261">
        <v>135.716</v>
      </c>
      <c r="E15" s="128">
        <v>135.6</v>
      </c>
      <c r="F15" s="139">
        <v>271.42</v>
      </c>
      <c r="G15" s="137">
        <f>D15*F15</f>
        <v>36836.036720000004</v>
      </c>
      <c r="H15" s="137">
        <f>E15*F15</f>
        <v>36804.552</v>
      </c>
      <c r="I15" s="131">
        <f>G15/H15*100</f>
        <v>100.08554572271386</v>
      </c>
    </row>
    <row r="16" spans="1:9" ht="18.75">
      <c r="A16" s="140" t="s">
        <v>77</v>
      </c>
      <c r="B16" s="141"/>
      <c r="C16" s="142" t="s">
        <v>311</v>
      </c>
      <c r="D16" s="143" t="s">
        <v>311</v>
      </c>
      <c r="E16" s="143" t="s">
        <v>311</v>
      </c>
      <c r="F16" s="144" t="s">
        <v>311</v>
      </c>
      <c r="G16" s="145"/>
      <c r="H16" s="145"/>
      <c r="I16" s="145"/>
    </row>
    <row r="17" spans="1:9" ht="18.75">
      <c r="A17" s="524" t="s">
        <v>312</v>
      </c>
      <c r="B17" s="525"/>
      <c r="C17" s="525"/>
      <c r="D17" s="525"/>
      <c r="E17" s="525"/>
      <c r="F17" s="525"/>
      <c r="G17" s="525"/>
      <c r="H17" s="525"/>
      <c r="I17" s="526"/>
    </row>
    <row r="18" spans="1:9" ht="56.25">
      <c r="A18" s="146" t="s">
        <v>313</v>
      </c>
      <c r="B18" s="147" t="s">
        <v>314</v>
      </c>
      <c r="C18" s="148"/>
      <c r="D18" s="148"/>
      <c r="E18" s="148"/>
      <c r="F18" s="149"/>
      <c r="G18" s="150">
        <f>SUM(G19,G24,G27,G32,G36,G38,G40)</f>
        <v>396940.79976</v>
      </c>
      <c r="H18" s="150">
        <f>SUM(H19,H24,H27,H32,H36,H38,H40)</f>
        <v>433815.749</v>
      </c>
      <c r="I18" s="151">
        <f aca="true" t="shared" si="0" ref="I18:I28">G18/H18*100</f>
        <v>91.49985925476393</v>
      </c>
    </row>
    <row r="19" spans="1:9" ht="38.25">
      <c r="A19" s="132" t="s">
        <v>315</v>
      </c>
      <c r="B19" s="133" t="s">
        <v>316</v>
      </c>
      <c r="C19" s="128"/>
      <c r="D19" s="128"/>
      <c r="E19" s="128"/>
      <c r="F19" s="129"/>
      <c r="G19" s="152">
        <f>SUM(G20:G22)</f>
        <v>2236.4613</v>
      </c>
      <c r="H19" s="152">
        <f>SUM(H20:H22)</f>
        <v>2767.35</v>
      </c>
      <c r="I19" s="153">
        <f t="shared" si="0"/>
        <v>80.8159900265597</v>
      </c>
    </row>
    <row r="20" spans="1:9" ht="18.75">
      <c r="A20" s="136" t="s">
        <v>9</v>
      </c>
      <c r="B20" s="138" t="s">
        <v>317</v>
      </c>
      <c r="C20" s="128" t="s">
        <v>318</v>
      </c>
      <c r="D20" s="128">
        <v>15.346</v>
      </c>
      <c r="E20" s="128">
        <v>8.6</v>
      </c>
      <c r="F20" s="139">
        <v>67.05</v>
      </c>
      <c r="G20" s="137">
        <f>D20*F20</f>
        <v>1028.9493</v>
      </c>
      <c r="H20" s="137">
        <f>E20*F20</f>
        <v>576.63</v>
      </c>
      <c r="I20" s="154">
        <f t="shared" si="0"/>
        <v>178.44186046511626</v>
      </c>
    </row>
    <row r="21" spans="1:9" ht="18.75">
      <c r="A21" s="136" t="s">
        <v>74</v>
      </c>
      <c r="B21" s="138" t="s">
        <v>319</v>
      </c>
      <c r="C21" s="128" t="s">
        <v>318</v>
      </c>
      <c r="D21" s="128">
        <v>24.474</v>
      </c>
      <c r="E21" s="128">
        <v>46.9</v>
      </c>
      <c r="F21" s="139">
        <v>42.4</v>
      </c>
      <c r="G21" s="137">
        <f>D21*F21</f>
        <v>1037.6976</v>
      </c>
      <c r="H21" s="137">
        <f>E21*F21</f>
        <v>1988.56</v>
      </c>
      <c r="I21" s="154">
        <f t="shared" si="0"/>
        <v>52.18336886993603</v>
      </c>
    </row>
    <row r="22" spans="1:9" ht="18.75">
      <c r="A22" s="155" t="s">
        <v>73</v>
      </c>
      <c r="B22" s="138"/>
      <c r="C22" s="128" t="s">
        <v>318</v>
      </c>
      <c r="D22" s="128">
        <v>1.596</v>
      </c>
      <c r="E22" s="128">
        <v>1.9</v>
      </c>
      <c r="F22" s="139">
        <v>106.4</v>
      </c>
      <c r="G22" s="137">
        <f>D22*F22</f>
        <v>169.8144</v>
      </c>
      <c r="H22" s="137">
        <f>E22*F22</f>
        <v>202.16</v>
      </c>
      <c r="I22" s="154">
        <f t="shared" si="0"/>
        <v>84.00000000000001</v>
      </c>
    </row>
    <row r="23" spans="1:9" ht="18.75">
      <c r="A23" s="155"/>
      <c r="B23" s="138"/>
      <c r="C23" s="128" t="s">
        <v>318</v>
      </c>
      <c r="D23" s="128"/>
      <c r="E23" s="128"/>
      <c r="F23" s="139"/>
      <c r="G23" s="137"/>
      <c r="H23" s="137"/>
      <c r="I23" s="154"/>
    </row>
    <row r="24" spans="1:9" ht="19.5">
      <c r="A24" s="132" t="s">
        <v>320</v>
      </c>
      <c r="B24" s="133" t="s">
        <v>27</v>
      </c>
      <c r="C24" s="128"/>
      <c r="D24" s="128"/>
      <c r="E24" s="128"/>
      <c r="F24" s="129"/>
      <c r="G24" s="152">
        <f>SUM(G25)</f>
        <v>585.585</v>
      </c>
      <c r="H24" s="152">
        <f>SUM(H25)</f>
        <v>395.46000000000004</v>
      </c>
      <c r="I24" s="156">
        <f t="shared" si="0"/>
        <v>148.07692307692307</v>
      </c>
    </row>
    <row r="25" spans="1:9" ht="18.75">
      <c r="A25" s="136" t="s">
        <v>28</v>
      </c>
      <c r="B25" s="138" t="s">
        <v>29</v>
      </c>
      <c r="C25" s="128" t="s">
        <v>318</v>
      </c>
      <c r="D25" s="128">
        <v>11.55</v>
      </c>
      <c r="E25" s="128">
        <v>7.8</v>
      </c>
      <c r="F25" s="139">
        <v>50.7</v>
      </c>
      <c r="G25" s="137">
        <f>D25*F25</f>
        <v>585.585</v>
      </c>
      <c r="H25" s="137">
        <f>E25*F25</f>
        <v>395.46000000000004</v>
      </c>
      <c r="I25" s="154">
        <f t="shared" si="0"/>
        <v>148.07692307692307</v>
      </c>
    </row>
    <row r="26" spans="1:9" ht="37.5">
      <c r="A26" s="136" t="s">
        <v>30</v>
      </c>
      <c r="B26" s="138" t="s">
        <v>31</v>
      </c>
      <c r="C26" s="139" t="s">
        <v>32</v>
      </c>
      <c r="D26" s="128"/>
      <c r="E26" s="128"/>
      <c r="F26" s="139">
        <v>9.4</v>
      </c>
      <c r="G26" s="134"/>
      <c r="H26" s="134"/>
      <c r="I26" s="154" t="e">
        <f t="shared" si="0"/>
        <v>#DIV/0!</v>
      </c>
    </row>
    <row r="27" spans="1:9" ht="19.5">
      <c r="A27" s="132" t="s">
        <v>33</v>
      </c>
      <c r="B27" s="133" t="s">
        <v>34</v>
      </c>
      <c r="C27" s="128"/>
      <c r="D27" s="128"/>
      <c r="E27" s="128"/>
      <c r="F27" s="129"/>
      <c r="G27" s="152">
        <f>SUM(G28)</f>
        <v>0</v>
      </c>
      <c r="H27" s="152">
        <f>SUM(H28,H29,H31)</f>
        <v>0</v>
      </c>
      <c r="I27" s="154" t="e">
        <f t="shared" si="0"/>
        <v>#DIV/0!</v>
      </c>
    </row>
    <row r="28" spans="1:9" ht="18.75">
      <c r="A28" s="136" t="s">
        <v>35</v>
      </c>
      <c r="B28" s="138" t="s">
        <v>36</v>
      </c>
      <c r="C28" s="128" t="s">
        <v>318</v>
      </c>
      <c r="D28" s="128"/>
      <c r="E28" s="128"/>
      <c r="F28" s="139">
        <v>8.3</v>
      </c>
      <c r="G28" s="137">
        <f>D28*F28</f>
        <v>0</v>
      </c>
      <c r="H28" s="137">
        <f>E28*F28</f>
        <v>0</v>
      </c>
      <c r="I28" s="154" t="e">
        <f t="shared" si="0"/>
        <v>#DIV/0!</v>
      </c>
    </row>
    <row r="29" spans="1:9" ht="18.75">
      <c r="A29" s="136" t="s">
        <v>37</v>
      </c>
      <c r="B29" s="138" t="s">
        <v>38</v>
      </c>
      <c r="C29" s="128" t="s">
        <v>318</v>
      </c>
      <c r="D29" s="128"/>
      <c r="E29" s="128"/>
      <c r="F29" s="139">
        <v>4.28</v>
      </c>
      <c r="G29" s="134"/>
      <c r="H29" s="134"/>
      <c r="I29" s="154"/>
    </row>
    <row r="30" spans="1:9" ht="18.75">
      <c r="A30" s="132" t="s">
        <v>39</v>
      </c>
      <c r="B30" s="133" t="s">
        <v>40</v>
      </c>
      <c r="C30" s="128"/>
      <c r="D30" s="128"/>
      <c r="E30" s="128"/>
      <c r="F30" s="129"/>
      <c r="G30" s="134"/>
      <c r="H30" s="134"/>
      <c r="I30" s="154"/>
    </row>
    <row r="31" spans="1:9" ht="18.75">
      <c r="A31" s="136" t="s">
        <v>41</v>
      </c>
      <c r="B31" s="138" t="s">
        <v>42</v>
      </c>
      <c r="C31" s="128" t="s">
        <v>318</v>
      </c>
      <c r="D31" s="128"/>
      <c r="E31" s="128"/>
      <c r="F31" s="139">
        <v>61.3</v>
      </c>
      <c r="G31" s="134"/>
      <c r="H31" s="137">
        <f>E31*F31</f>
        <v>0</v>
      </c>
      <c r="I31" s="154"/>
    </row>
    <row r="32" spans="1:9" ht="38.25">
      <c r="A32" s="132" t="s">
        <v>43</v>
      </c>
      <c r="B32" s="133" t="s">
        <v>44</v>
      </c>
      <c r="C32" s="128"/>
      <c r="D32" s="128"/>
      <c r="E32" s="128"/>
      <c r="F32" s="129"/>
      <c r="G32" s="152">
        <f>SUM(G33:G34)</f>
        <v>21401.036460000003</v>
      </c>
      <c r="H32" s="152">
        <f>SUM(H33:H34)</f>
        <v>24066.558</v>
      </c>
      <c r="I32" s="156">
        <f aca="true" t="shared" si="1" ref="I32:I48">G32/H32*100</f>
        <v>88.9243757250206</v>
      </c>
    </row>
    <row r="33" spans="1:9" ht="18.75">
      <c r="A33" s="136" t="s">
        <v>45</v>
      </c>
      <c r="B33" s="138" t="s">
        <v>46</v>
      </c>
      <c r="C33" s="128" t="s">
        <v>318</v>
      </c>
      <c r="D33" s="128">
        <v>2334.201</v>
      </c>
      <c r="E33" s="128">
        <v>2628</v>
      </c>
      <c r="F33" s="139">
        <v>8.46</v>
      </c>
      <c r="G33" s="137">
        <f>D33*F33</f>
        <v>19747.340460000003</v>
      </c>
      <c r="H33" s="137">
        <f>E33*F33</f>
        <v>22232.88</v>
      </c>
      <c r="I33" s="154">
        <f t="shared" si="1"/>
        <v>88.82043378995435</v>
      </c>
    </row>
    <row r="34" spans="1:9" ht="18.75">
      <c r="A34" s="136" t="s">
        <v>189</v>
      </c>
      <c r="B34" s="138" t="s">
        <v>47</v>
      </c>
      <c r="C34" s="128" t="s">
        <v>318</v>
      </c>
      <c r="D34" s="128">
        <v>92.8</v>
      </c>
      <c r="E34" s="128">
        <v>102.9</v>
      </c>
      <c r="F34" s="139">
        <v>17.82</v>
      </c>
      <c r="G34" s="137">
        <f>D34*F34</f>
        <v>1653.696</v>
      </c>
      <c r="H34" s="137">
        <f>E34*F34</f>
        <v>1833.678</v>
      </c>
      <c r="I34" s="154">
        <f t="shared" si="1"/>
        <v>90.18464528668609</v>
      </c>
    </row>
    <row r="35" spans="1:9" ht="18.75">
      <c r="A35" s="136" t="s">
        <v>48</v>
      </c>
      <c r="B35" s="138" t="s">
        <v>47</v>
      </c>
      <c r="C35" s="128" t="s">
        <v>318</v>
      </c>
      <c r="D35" s="128">
        <v>869.9</v>
      </c>
      <c r="E35" s="128">
        <v>850.8</v>
      </c>
      <c r="F35" s="139">
        <v>17.82</v>
      </c>
      <c r="G35" s="137">
        <f>D35*F35</f>
        <v>15501.618</v>
      </c>
      <c r="H35" s="137">
        <f>E35*F35</f>
        <v>15161.256</v>
      </c>
      <c r="I35" s="154">
        <f t="shared" si="1"/>
        <v>102.24494593323932</v>
      </c>
    </row>
    <row r="36" spans="1:9" ht="19.5">
      <c r="A36" s="132" t="s">
        <v>369</v>
      </c>
      <c r="B36" s="133" t="s">
        <v>370</v>
      </c>
      <c r="C36" s="128"/>
      <c r="D36" s="128"/>
      <c r="E36" s="128"/>
      <c r="F36" s="129"/>
      <c r="G36" s="152">
        <f>SUM(G37)</f>
        <v>370093.5</v>
      </c>
      <c r="H36" s="152">
        <f>SUM(H37)</f>
        <v>405200.25</v>
      </c>
      <c r="I36" s="156">
        <f t="shared" si="1"/>
        <v>91.33595055777977</v>
      </c>
    </row>
    <row r="37" spans="1:9" ht="18.75">
      <c r="A37" s="136" t="s">
        <v>190</v>
      </c>
      <c r="B37" s="138" t="s">
        <v>371</v>
      </c>
      <c r="C37" s="128" t="s">
        <v>318</v>
      </c>
      <c r="D37" s="128">
        <v>7049.4</v>
      </c>
      <c r="E37" s="128">
        <v>7718.1</v>
      </c>
      <c r="F37" s="139">
        <v>52.5</v>
      </c>
      <c r="G37" s="137">
        <f>D37*F37</f>
        <v>370093.5</v>
      </c>
      <c r="H37" s="137">
        <f>E37*F37</f>
        <v>405200.25</v>
      </c>
      <c r="I37" s="154">
        <f t="shared" si="1"/>
        <v>91.33595055777977</v>
      </c>
    </row>
    <row r="38" spans="1:9" ht="19.5">
      <c r="A38" s="132" t="s">
        <v>372</v>
      </c>
      <c r="B38" s="133" t="s">
        <v>373</v>
      </c>
      <c r="C38" s="128"/>
      <c r="D38" s="128"/>
      <c r="E38" s="128"/>
      <c r="F38" s="129"/>
      <c r="G38" s="152">
        <f>SUM(G39)</f>
        <v>2448.447</v>
      </c>
      <c r="H38" s="152">
        <f>SUM(H39)</f>
        <v>1250.051</v>
      </c>
      <c r="I38" s="156">
        <f t="shared" si="1"/>
        <v>195.86776859504133</v>
      </c>
    </row>
    <row r="39" spans="1:9" ht="18.75">
      <c r="A39" s="136" t="s">
        <v>374</v>
      </c>
      <c r="B39" s="138" t="s">
        <v>375</v>
      </c>
      <c r="C39" s="139" t="s">
        <v>376</v>
      </c>
      <c r="D39" s="128">
        <v>23.7</v>
      </c>
      <c r="E39" s="128">
        <v>12.1</v>
      </c>
      <c r="F39" s="139">
        <v>103.31</v>
      </c>
      <c r="G39" s="137">
        <f>D39*F39</f>
        <v>2448.447</v>
      </c>
      <c r="H39" s="137">
        <f>E39*F39</f>
        <v>1250.051</v>
      </c>
      <c r="I39" s="154">
        <f t="shared" si="1"/>
        <v>195.86776859504133</v>
      </c>
    </row>
    <row r="40" spans="1:9" ht="19.5">
      <c r="A40" s="136" t="s">
        <v>364</v>
      </c>
      <c r="B40" s="138" t="s">
        <v>377</v>
      </c>
      <c r="C40" s="139"/>
      <c r="D40" s="128"/>
      <c r="E40" s="128"/>
      <c r="F40" s="139"/>
      <c r="G40" s="152">
        <f>SUM(G41)</f>
        <v>175.77</v>
      </c>
      <c r="H40" s="152">
        <f>SUM(H41)</f>
        <v>136.08</v>
      </c>
      <c r="I40" s="154">
        <f t="shared" si="1"/>
        <v>129.16666666666666</v>
      </c>
    </row>
    <row r="41" spans="1:9" ht="18.75">
      <c r="A41" s="136" t="s">
        <v>411</v>
      </c>
      <c r="B41" s="138" t="s">
        <v>378</v>
      </c>
      <c r="C41" s="139" t="s">
        <v>379</v>
      </c>
      <c r="D41" s="128">
        <v>3.1</v>
      </c>
      <c r="E41" s="128">
        <v>2.4</v>
      </c>
      <c r="F41" s="139">
        <v>56.7</v>
      </c>
      <c r="G41" s="137">
        <f>D41*F41</f>
        <v>175.77</v>
      </c>
      <c r="H41" s="137">
        <f>E41*F41</f>
        <v>136.08</v>
      </c>
      <c r="I41" s="154">
        <f t="shared" si="1"/>
        <v>129.16666666666666</v>
      </c>
    </row>
    <row r="42" spans="1:9" ht="56.25">
      <c r="A42" s="157" t="s">
        <v>380</v>
      </c>
      <c r="B42" s="158" t="s">
        <v>381</v>
      </c>
      <c r="C42" s="128"/>
      <c r="D42" s="128"/>
      <c r="E42" s="128"/>
      <c r="F42" s="129"/>
      <c r="G42" s="130">
        <f>SUM(G43,G46)</f>
        <v>336974.6601</v>
      </c>
      <c r="H42" s="130">
        <f>SUM(H43,H46)</f>
        <v>307456.09199999995</v>
      </c>
      <c r="I42" s="159">
        <f t="shared" si="1"/>
        <v>109.60090525706676</v>
      </c>
    </row>
    <row r="43" spans="1:9" ht="57">
      <c r="A43" s="132" t="s">
        <v>382</v>
      </c>
      <c r="B43" s="138" t="s">
        <v>383</v>
      </c>
      <c r="C43" s="128"/>
      <c r="D43" s="128"/>
      <c r="E43" s="128"/>
      <c r="F43" s="129"/>
      <c r="G43" s="152">
        <f>SUM(G44,G45)</f>
        <v>333602.3121</v>
      </c>
      <c r="H43" s="152">
        <f>SUM(H44,H45)</f>
        <v>304616.22</v>
      </c>
      <c r="I43" s="160">
        <f t="shared" si="1"/>
        <v>109.51561019961447</v>
      </c>
    </row>
    <row r="44" spans="1:9" ht="18.75">
      <c r="A44" s="136" t="s">
        <v>384</v>
      </c>
      <c r="B44" s="138" t="s">
        <v>385</v>
      </c>
      <c r="C44" s="128" t="s">
        <v>386</v>
      </c>
      <c r="D44" s="128">
        <v>122.81</v>
      </c>
      <c r="E44" s="128">
        <v>112</v>
      </c>
      <c r="F44" s="139">
        <v>2716.41</v>
      </c>
      <c r="G44" s="137">
        <f>D44*F44</f>
        <v>333602.3121</v>
      </c>
      <c r="H44" s="137">
        <f>E44*F44</f>
        <v>304237.92</v>
      </c>
      <c r="I44" s="161">
        <f t="shared" si="1"/>
        <v>109.65178571428571</v>
      </c>
    </row>
    <row r="45" spans="1:9" ht="18.75">
      <c r="A45" s="136" t="s">
        <v>387</v>
      </c>
      <c r="B45" s="138" t="s">
        <v>388</v>
      </c>
      <c r="C45" s="128" t="s">
        <v>389</v>
      </c>
      <c r="D45" s="128"/>
      <c r="E45" s="128">
        <v>2.5</v>
      </c>
      <c r="F45" s="139">
        <v>151.32</v>
      </c>
      <c r="G45" s="137">
        <f>D45*F45</f>
        <v>0</v>
      </c>
      <c r="H45" s="137">
        <f>E45*F45</f>
        <v>378.29999999999995</v>
      </c>
      <c r="I45" s="161">
        <f t="shared" si="1"/>
        <v>0</v>
      </c>
    </row>
    <row r="46" spans="1:9" ht="57">
      <c r="A46" s="132" t="s">
        <v>390</v>
      </c>
      <c r="B46" s="138" t="s">
        <v>391</v>
      </c>
      <c r="C46" s="128"/>
      <c r="D46" s="128"/>
      <c r="E46" s="128"/>
      <c r="F46" s="129"/>
      <c r="G46" s="152">
        <f>SUM(G47)</f>
        <v>3372.348</v>
      </c>
      <c r="H46" s="152">
        <f>SUM(H47)</f>
        <v>2839.872</v>
      </c>
      <c r="I46" s="131">
        <f t="shared" si="1"/>
        <v>118.75</v>
      </c>
    </row>
    <row r="47" spans="1:9" ht="37.5">
      <c r="A47" s="136" t="s">
        <v>392</v>
      </c>
      <c r="B47" s="138" t="s">
        <v>393</v>
      </c>
      <c r="C47" s="139" t="s">
        <v>394</v>
      </c>
      <c r="D47" s="128">
        <v>11.4</v>
      </c>
      <c r="E47" s="128">
        <v>9.6</v>
      </c>
      <c r="F47" s="139">
        <v>295.82</v>
      </c>
      <c r="G47" s="137">
        <f>D47*F47</f>
        <v>3372.348</v>
      </c>
      <c r="H47" s="137">
        <f>E47*F47</f>
        <v>2839.872</v>
      </c>
      <c r="I47" s="161">
        <f t="shared" si="1"/>
        <v>118.75</v>
      </c>
    </row>
    <row r="48" spans="1:9" ht="75">
      <c r="A48" s="157" t="s">
        <v>395</v>
      </c>
      <c r="B48" s="158" t="s">
        <v>396</v>
      </c>
      <c r="C48" s="128"/>
      <c r="D48" s="128"/>
      <c r="E48" s="128"/>
      <c r="F48" s="129"/>
      <c r="G48" s="130">
        <f>SUM(G50:G52)</f>
        <v>11.57</v>
      </c>
      <c r="H48" s="130">
        <f>SUM(H50:H52)</f>
        <v>12.739999999999998</v>
      </c>
      <c r="I48" s="151">
        <f t="shared" si="1"/>
        <v>90.81632653061226</v>
      </c>
    </row>
    <row r="49" spans="1:9" ht="18.75">
      <c r="A49" s="162" t="s">
        <v>397</v>
      </c>
      <c r="B49" s="163" t="s">
        <v>398</v>
      </c>
      <c r="C49" s="128"/>
      <c r="D49" s="128"/>
      <c r="E49" s="128"/>
      <c r="F49" s="129"/>
      <c r="G49" s="130"/>
      <c r="H49" s="130"/>
      <c r="I49" s="164"/>
    </row>
    <row r="50" spans="1:9" ht="18.75">
      <c r="A50" s="162" t="s">
        <v>75</v>
      </c>
      <c r="B50" s="163" t="s">
        <v>399</v>
      </c>
      <c r="C50" s="128" t="s">
        <v>389</v>
      </c>
      <c r="D50" s="128">
        <v>1.3</v>
      </c>
      <c r="E50" s="128">
        <v>1.48</v>
      </c>
      <c r="F50" s="129">
        <v>6.5</v>
      </c>
      <c r="G50" s="137">
        <f>D50*F50</f>
        <v>8.450000000000001</v>
      </c>
      <c r="H50" s="137">
        <f>E50*F50</f>
        <v>9.62</v>
      </c>
      <c r="I50" s="161">
        <f>G50/H50*100</f>
        <v>87.83783783783785</v>
      </c>
    </row>
    <row r="51" spans="1:9" ht="18.75">
      <c r="A51" s="132" t="s">
        <v>400</v>
      </c>
      <c r="B51" s="138" t="s">
        <v>401</v>
      </c>
      <c r="C51" s="128"/>
      <c r="D51" s="128"/>
      <c r="E51" s="128"/>
      <c r="F51" s="129"/>
      <c r="G51" s="165"/>
      <c r="H51" s="165"/>
      <c r="I51" s="135"/>
    </row>
    <row r="52" spans="1:9" ht="18.75">
      <c r="A52" s="136" t="s">
        <v>402</v>
      </c>
      <c r="B52" s="138" t="s">
        <v>403</v>
      </c>
      <c r="C52" s="128" t="s">
        <v>404</v>
      </c>
      <c r="D52" s="128">
        <v>0.8</v>
      </c>
      <c r="E52" s="128">
        <v>0.8</v>
      </c>
      <c r="F52" s="139">
        <v>3.9</v>
      </c>
      <c r="G52" s="137">
        <f>D52*F52</f>
        <v>3.12</v>
      </c>
      <c r="H52" s="137">
        <f>E52*F52</f>
        <v>3.12</v>
      </c>
      <c r="I52" s="161">
        <f>G52/H52*100</f>
        <v>100</v>
      </c>
    </row>
    <row r="53" spans="1:9" ht="56.25">
      <c r="A53" s="157" t="s">
        <v>405</v>
      </c>
      <c r="B53" s="158" t="s">
        <v>406</v>
      </c>
      <c r="C53" s="128"/>
      <c r="D53" s="128"/>
      <c r="E53" s="128"/>
      <c r="F53" s="129"/>
      <c r="G53" s="130">
        <f>SUM(G55,G57,G58)</f>
        <v>17122.656501999998</v>
      </c>
      <c r="H53" s="130">
        <f>SUM(H55,H57,H58)</f>
        <v>12408.948</v>
      </c>
      <c r="I53" s="151">
        <f>G53/H53*100</f>
        <v>137.98636678951348</v>
      </c>
    </row>
    <row r="54" spans="1:9" ht="18.75">
      <c r="A54" s="132" t="s">
        <v>277</v>
      </c>
      <c r="B54" s="138" t="s">
        <v>278</v>
      </c>
      <c r="C54" s="128"/>
      <c r="D54" s="128"/>
      <c r="E54" s="128"/>
      <c r="F54" s="129"/>
      <c r="G54" s="134"/>
      <c r="H54" s="134"/>
      <c r="I54" s="151"/>
    </row>
    <row r="55" spans="1:9" ht="18.75">
      <c r="A55" s="136" t="s">
        <v>170</v>
      </c>
      <c r="B55" s="138" t="s">
        <v>171</v>
      </c>
      <c r="C55" s="139" t="s">
        <v>386</v>
      </c>
      <c r="D55" s="128">
        <v>1.3677</v>
      </c>
      <c r="E55" s="128">
        <v>0.5</v>
      </c>
      <c r="F55" s="139">
        <v>3293.29</v>
      </c>
      <c r="G55" s="137">
        <f>D55*F55</f>
        <v>4504.232733</v>
      </c>
      <c r="H55" s="137">
        <f>E55*F55</f>
        <v>1646.645</v>
      </c>
      <c r="I55" s="166">
        <f>G55/H55*100</f>
        <v>273.53999999999996</v>
      </c>
    </row>
    <row r="56" spans="1:9" ht="18.75">
      <c r="A56" s="132" t="s">
        <v>172</v>
      </c>
      <c r="B56" s="138" t="s">
        <v>173</v>
      </c>
      <c r="C56" s="128"/>
      <c r="D56" s="128"/>
      <c r="E56" s="128"/>
      <c r="F56" s="129"/>
      <c r="G56" s="134"/>
      <c r="H56" s="134"/>
      <c r="I56" s="151"/>
    </row>
    <row r="57" spans="1:9" ht="18.75">
      <c r="A57" s="136" t="s">
        <v>174</v>
      </c>
      <c r="B57" s="138" t="s">
        <v>175</v>
      </c>
      <c r="C57" s="139" t="s">
        <v>386</v>
      </c>
      <c r="D57" s="128">
        <v>1.9923</v>
      </c>
      <c r="E57" s="128">
        <v>1.1</v>
      </c>
      <c r="F57" s="139">
        <v>1080.03</v>
      </c>
      <c r="G57" s="137">
        <f>D57*F57</f>
        <v>2151.7437689999997</v>
      </c>
      <c r="H57" s="137">
        <f>E57*F57</f>
        <v>1188.0330000000001</v>
      </c>
      <c r="I57" s="166">
        <f>G57/H57*100</f>
        <v>181.11818181818177</v>
      </c>
    </row>
    <row r="58" spans="1:9" ht="38.25">
      <c r="A58" s="132" t="s">
        <v>343</v>
      </c>
      <c r="B58" s="138" t="s">
        <v>344</v>
      </c>
      <c r="C58" s="128"/>
      <c r="D58" s="128"/>
      <c r="E58" s="128"/>
      <c r="F58" s="129"/>
      <c r="G58" s="152">
        <f>SUM(G59:G60)</f>
        <v>10466.68</v>
      </c>
      <c r="H58" s="152">
        <f>SUM(H59:H60)</f>
        <v>9574.27</v>
      </c>
      <c r="I58" s="166">
        <f>G58/H58*100</f>
        <v>109.32091950613467</v>
      </c>
    </row>
    <row r="59" spans="1:9" ht="18.75">
      <c r="A59" s="136" t="s">
        <v>345</v>
      </c>
      <c r="B59" s="138" t="s">
        <v>346</v>
      </c>
      <c r="C59" s="139" t="s">
        <v>347</v>
      </c>
      <c r="D59" s="128">
        <v>41.3</v>
      </c>
      <c r="E59" s="128">
        <v>36.9</v>
      </c>
      <c r="F59" s="139">
        <v>237.9</v>
      </c>
      <c r="G59" s="137">
        <f>D59*F59</f>
        <v>9825.27</v>
      </c>
      <c r="H59" s="137">
        <f>E59*F59</f>
        <v>8778.51</v>
      </c>
      <c r="I59" s="166">
        <f>G59/H59*100</f>
        <v>111.92411924119241</v>
      </c>
    </row>
    <row r="60" spans="1:9" ht="18.75">
      <c r="A60" s="167" t="s">
        <v>348</v>
      </c>
      <c r="B60" s="168" t="s">
        <v>346</v>
      </c>
      <c r="C60" s="169" t="s">
        <v>268</v>
      </c>
      <c r="D60" s="169">
        <v>18.7</v>
      </c>
      <c r="E60" s="169">
        <v>23.2</v>
      </c>
      <c r="F60" s="170">
        <v>34.3</v>
      </c>
      <c r="G60" s="137">
        <f>D60*F60</f>
        <v>641.41</v>
      </c>
      <c r="H60" s="137">
        <f>E60*F60</f>
        <v>795.7599999999999</v>
      </c>
      <c r="I60" s="166">
        <f>G60/H60*100</f>
        <v>80.60344827586208</v>
      </c>
    </row>
    <row r="61" spans="1:9" ht="18.75">
      <c r="A61" s="171" t="s">
        <v>349</v>
      </c>
      <c r="B61" s="172" t="s">
        <v>311</v>
      </c>
      <c r="C61" s="143" t="s">
        <v>311</v>
      </c>
      <c r="D61" s="143"/>
      <c r="E61" s="143"/>
      <c r="F61" s="144" t="s">
        <v>311</v>
      </c>
      <c r="G61" s="151">
        <f>SUM(G53,G48,G42,G18)</f>
        <v>751049.686362</v>
      </c>
      <c r="H61" s="151">
        <f>SUM(H53,H48,H42,H18)</f>
        <v>753693.529</v>
      </c>
      <c r="I61" s="151">
        <f>G61/H61*100</f>
        <v>99.64921516023789</v>
      </c>
    </row>
    <row r="62" spans="1:9" ht="18.75">
      <c r="A62" s="538" t="s">
        <v>0</v>
      </c>
      <c r="B62" s="539"/>
      <c r="C62" s="539"/>
      <c r="D62" s="539"/>
      <c r="E62" s="539"/>
      <c r="F62" s="539"/>
      <c r="G62" s="539"/>
      <c r="H62" s="539"/>
      <c r="I62" s="540"/>
    </row>
    <row r="63" spans="1:9" ht="18.75">
      <c r="A63" s="132" t="s">
        <v>1</v>
      </c>
      <c r="B63" s="138" t="s">
        <v>2</v>
      </c>
      <c r="C63" s="128"/>
      <c r="D63" s="128"/>
      <c r="E63" s="128"/>
      <c r="F63" s="129"/>
      <c r="G63" s="134"/>
      <c r="H63" s="134"/>
      <c r="I63" s="135"/>
    </row>
    <row r="64" spans="1:9" ht="56.25">
      <c r="A64" s="173" t="s">
        <v>3</v>
      </c>
      <c r="B64" s="138" t="s">
        <v>4</v>
      </c>
      <c r="C64" s="139" t="s">
        <v>5</v>
      </c>
      <c r="D64" s="128"/>
      <c r="E64" s="128"/>
      <c r="F64" s="129"/>
      <c r="G64" s="134"/>
      <c r="H64" s="134"/>
      <c r="I64" s="135"/>
    </row>
    <row r="65" spans="1:9" ht="42.75" customHeight="1">
      <c r="A65" s="132" t="s">
        <v>350</v>
      </c>
      <c r="B65" s="138" t="s">
        <v>351</v>
      </c>
      <c r="C65" s="128"/>
      <c r="D65" s="128"/>
      <c r="E65" s="128"/>
      <c r="F65" s="129"/>
      <c r="G65" s="152">
        <f>SUM(G66)</f>
        <v>0</v>
      </c>
      <c r="H65" s="152">
        <f>SUM(H66)</f>
        <v>0</v>
      </c>
      <c r="I65" s="151" t="e">
        <f>G65/H65*100</f>
        <v>#DIV/0!</v>
      </c>
    </row>
    <row r="66" spans="1:9" ht="56.25">
      <c r="A66" s="173" t="s">
        <v>427</v>
      </c>
      <c r="B66" s="138" t="s">
        <v>4</v>
      </c>
      <c r="C66" s="139" t="s">
        <v>5</v>
      </c>
      <c r="D66" s="128"/>
      <c r="E66" s="128"/>
      <c r="F66" s="139">
        <v>173.54</v>
      </c>
      <c r="G66" s="137">
        <f>D66*F66</f>
        <v>0</v>
      </c>
      <c r="H66" s="137">
        <f>E66*F66</f>
        <v>0</v>
      </c>
      <c r="I66" s="166" t="e">
        <f>G66/H66*100</f>
        <v>#DIV/0!</v>
      </c>
    </row>
    <row r="67" spans="1:9" ht="19.5">
      <c r="A67" s="132" t="s">
        <v>352</v>
      </c>
      <c r="B67" s="138" t="s">
        <v>353</v>
      </c>
      <c r="C67" s="128"/>
      <c r="D67" s="128"/>
      <c r="E67" s="128"/>
      <c r="F67" s="129"/>
      <c r="G67" s="152">
        <f>SUM(G68)</f>
        <v>55701.492</v>
      </c>
      <c r="H67" s="152">
        <f>SUM(H68)</f>
        <v>56710.577</v>
      </c>
      <c r="I67" s="153">
        <f>G67/H67*100</f>
        <v>98.22064056939503</v>
      </c>
    </row>
    <row r="68" spans="1:9" ht="64.5" customHeight="1">
      <c r="A68" s="136" t="s">
        <v>428</v>
      </c>
      <c r="B68" s="138" t="s">
        <v>354</v>
      </c>
      <c r="C68" s="128" t="s">
        <v>355</v>
      </c>
      <c r="D68" s="261">
        <v>193.2</v>
      </c>
      <c r="E68" s="128">
        <v>196.7</v>
      </c>
      <c r="F68" s="139">
        <v>288.31</v>
      </c>
      <c r="G68" s="137">
        <f>D68*F68</f>
        <v>55701.492</v>
      </c>
      <c r="H68" s="137">
        <f>E68*F68</f>
        <v>56710.577</v>
      </c>
      <c r="I68" s="166">
        <f>G68/H68*100</f>
        <v>98.22064056939503</v>
      </c>
    </row>
    <row r="69" spans="1:9" ht="18.75">
      <c r="A69" s="132" t="s">
        <v>356</v>
      </c>
      <c r="B69" s="138" t="s">
        <v>357</v>
      </c>
      <c r="C69" s="128"/>
      <c r="D69" s="128"/>
      <c r="E69" s="128"/>
      <c r="F69" s="129"/>
      <c r="G69" s="134"/>
      <c r="H69" s="134"/>
      <c r="I69" s="151"/>
    </row>
    <row r="70" spans="1:9" ht="18.75">
      <c r="A70" s="136" t="s">
        <v>139</v>
      </c>
      <c r="B70" s="138" t="s">
        <v>140</v>
      </c>
      <c r="C70" s="128" t="s">
        <v>355</v>
      </c>
      <c r="D70" s="128"/>
      <c r="E70" s="128"/>
      <c r="F70" s="129"/>
      <c r="G70" s="134"/>
      <c r="H70" s="134"/>
      <c r="I70" s="151"/>
    </row>
    <row r="71" spans="1:9" ht="19.5">
      <c r="A71" s="132" t="s">
        <v>141</v>
      </c>
      <c r="B71" s="138" t="s">
        <v>142</v>
      </c>
      <c r="C71" s="128"/>
      <c r="D71" s="128"/>
      <c r="E71" s="128"/>
      <c r="F71" s="129"/>
      <c r="G71" s="152">
        <f>SUM(G72)</f>
        <v>12257.1306</v>
      </c>
      <c r="H71" s="152">
        <f>SUM(H72)</f>
        <v>12635.29872</v>
      </c>
      <c r="I71" s="151">
        <f>G71/H71*100</f>
        <v>97.00705041977828</v>
      </c>
    </row>
    <row r="72" spans="1:9" ht="18.75">
      <c r="A72" s="174" t="s">
        <v>267</v>
      </c>
      <c r="B72" s="175" t="s">
        <v>140</v>
      </c>
      <c r="C72" s="169" t="s">
        <v>355</v>
      </c>
      <c r="D72" s="169">
        <v>83.655</v>
      </c>
      <c r="E72" s="169">
        <v>86.236</v>
      </c>
      <c r="F72" s="176">
        <v>146.52</v>
      </c>
      <c r="G72" s="137">
        <f>D72*F72</f>
        <v>12257.1306</v>
      </c>
      <c r="H72" s="137">
        <f>E72*F72</f>
        <v>12635.29872</v>
      </c>
      <c r="I72" s="166">
        <f>G72/H72*100</f>
        <v>97.00705041977828</v>
      </c>
    </row>
    <row r="73" spans="1:9" ht="18.75">
      <c r="A73" s="177" t="s">
        <v>143</v>
      </c>
      <c r="B73" s="178"/>
      <c r="C73" s="179"/>
      <c r="D73" s="179"/>
      <c r="E73" s="179"/>
      <c r="F73" s="180"/>
      <c r="G73" s="164">
        <f>SUM(G65,G67,G71)</f>
        <v>67958.6226</v>
      </c>
      <c r="H73" s="164">
        <f>SUM(H65,H67,H71)</f>
        <v>69345.87572</v>
      </c>
      <c r="I73" s="151">
        <f>G73/H73*100</f>
        <v>97.99951604100964</v>
      </c>
    </row>
    <row r="74" spans="1:9" ht="44.25" customHeight="1">
      <c r="A74" s="181" t="s">
        <v>145</v>
      </c>
      <c r="B74" s="182" t="s">
        <v>311</v>
      </c>
      <c r="C74" s="143" t="s">
        <v>311</v>
      </c>
      <c r="D74" s="143" t="s">
        <v>311</v>
      </c>
      <c r="E74" s="143" t="s">
        <v>311</v>
      </c>
      <c r="F74" s="143" t="s">
        <v>311</v>
      </c>
      <c r="G74" s="151">
        <f>SUM(G73,G61,G12)</f>
        <v>855905.9456819999</v>
      </c>
      <c r="H74" s="151">
        <f>SUM(H73,H61,H12)</f>
        <v>859887.95672</v>
      </c>
      <c r="I74" s="151">
        <f>G74/H74*100</f>
        <v>99.53691512866521</v>
      </c>
    </row>
    <row r="75" spans="1:9" ht="18.75">
      <c r="A75" s="524" t="s">
        <v>146</v>
      </c>
      <c r="B75" s="525"/>
      <c r="C75" s="525"/>
      <c r="D75" s="525"/>
      <c r="E75" s="525"/>
      <c r="F75" s="525"/>
      <c r="G75" s="525"/>
      <c r="H75" s="525"/>
      <c r="I75" s="526"/>
    </row>
    <row r="76" spans="1:9" ht="18.75">
      <c r="A76" s="183" t="s">
        <v>113</v>
      </c>
      <c r="B76" s="184" t="s">
        <v>147</v>
      </c>
      <c r="C76" s="148"/>
      <c r="D76" s="148"/>
      <c r="E76" s="148"/>
      <c r="F76" s="149"/>
      <c r="G76" s="185"/>
      <c r="H76" s="185"/>
      <c r="I76" s="186"/>
    </row>
    <row r="77" spans="1:9" ht="37.5">
      <c r="A77" s="173" t="s">
        <v>148</v>
      </c>
      <c r="B77" s="138" t="s">
        <v>149</v>
      </c>
      <c r="C77" s="187" t="s">
        <v>394</v>
      </c>
      <c r="D77" s="128">
        <v>539.9</v>
      </c>
      <c r="E77" s="128">
        <v>501.4</v>
      </c>
      <c r="F77" s="139">
        <v>509.11</v>
      </c>
      <c r="G77" s="137">
        <f>D77*F77</f>
        <v>274868.489</v>
      </c>
      <c r="H77" s="137">
        <f>E77*F77</f>
        <v>255267.754</v>
      </c>
      <c r="I77" s="166">
        <f>G77/H77*100</f>
        <v>107.67850019944156</v>
      </c>
    </row>
    <row r="78" spans="1:9" ht="18.75">
      <c r="A78" s="188" t="s">
        <v>150</v>
      </c>
      <c r="B78" s="127" t="s">
        <v>151</v>
      </c>
      <c r="C78" s="128"/>
      <c r="D78" s="128"/>
      <c r="E78" s="128"/>
      <c r="F78" s="129"/>
      <c r="G78" s="134"/>
      <c r="H78" s="134"/>
      <c r="I78" s="135"/>
    </row>
    <row r="79" spans="1:9" ht="18.75">
      <c r="A79" s="174" t="s">
        <v>152</v>
      </c>
      <c r="B79" s="175" t="s">
        <v>153</v>
      </c>
      <c r="C79" s="169" t="s">
        <v>318</v>
      </c>
      <c r="D79" s="169"/>
      <c r="E79" s="169"/>
      <c r="F79" s="176">
        <v>9.23</v>
      </c>
      <c r="G79" s="189"/>
      <c r="H79" s="189"/>
      <c r="I79" s="189"/>
    </row>
    <row r="80" spans="1:9" ht="18.75">
      <c r="A80" s="171" t="s">
        <v>77</v>
      </c>
      <c r="B80" s="172" t="s">
        <v>311</v>
      </c>
      <c r="C80" s="143" t="s">
        <v>311</v>
      </c>
      <c r="D80" s="143" t="s">
        <v>311</v>
      </c>
      <c r="E80" s="143" t="s">
        <v>311</v>
      </c>
      <c r="F80" s="144" t="s">
        <v>311</v>
      </c>
      <c r="G80" s="151">
        <f>SUM(G77,G79)</f>
        <v>274868.489</v>
      </c>
      <c r="H80" s="151">
        <f>SUM(H77,H79)</f>
        <v>255267.754</v>
      </c>
      <c r="I80" s="151">
        <f>G80/H80*100</f>
        <v>107.67850019944156</v>
      </c>
    </row>
    <row r="81" spans="1:9" ht="18.75">
      <c r="A81" s="527" t="s">
        <v>154</v>
      </c>
      <c r="B81" s="528"/>
      <c r="C81" s="528"/>
      <c r="D81" s="528"/>
      <c r="E81" s="528"/>
      <c r="F81" s="528"/>
      <c r="G81" s="528"/>
      <c r="H81" s="528"/>
      <c r="I81" s="529"/>
    </row>
    <row r="82" spans="1:9" ht="18.75">
      <c r="A82" s="190" t="s">
        <v>155</v>
      </c>
      <c r="B82" s="191"/>
      <c r="C82" s="148" t="s">
        <v>318</v>
      </c>
      <c r="D82" s="148">
        <v>11653.1</v>
      </c>
      <c r="E82" s="148">
        <v>9702.8</v>
      </c>
      <c r="F82" s="192">
        <v>109.5</v>
      </c>
      <c r="G82" s="137">
        <f aca="true" t="shared" si="2" ref="G82:G87">D82*F82</f>
        <v>1276014.45</v>
      </c>
      <c r="H82" s="137">
        <f aca="true" t="shared" si="3" ref="H82:H87">E82*F82</f>
        <v>1062456.5999999999</v>
      </c>
      <c r="I82" s="166">
        <f aca="true" t="shared" si="4" ref="I82:I88">G82/H82*100</f>
        <v>120.10038339448408</v>
      </c>
    </row>
    <row r="83" spans="1:9" ht="18.75">
      <c r="A83" s="193" t="s">
        <v>256</v>
      </c>
      <c r="B83" s="155"/>
      <c r="C83" s="128" t="s">
        <v>318</v>
      </c>
      <c r="D83" s="128">
        <v>153.6</v>
      </c>
      <c r="E83" s="128">
        <v>199.7</v>
      </c>
      <c r="F83" s="139">
        <v>315.2</v>
      </c>
      <c r="G83" s="137">
        <f t="shared" si="2"/>
        <v>48414.719999999994</v>
      </c>
      <c r="H83" s="137">
        <f t="shared" si="3"/>
        <v>62945.439999999995</v>
      </c>
      <c r="I83" s="166">
        <f t="shared" si="4"/>
        <v>76.91537305958937</v>
      </c>
    </row>
    <row r="84" spans="1:9" ht="18.75">
      <c r="A84" s="173" t="s">
        <v>156</v>
      </c>
      <c r="B84" s="155"/>
      <c r="C84" s="128" t="s">
        <v>318</v>
      </c>
      <c r="D84" s="128">
        <v>33.3</v>
      </c>
      <c r="E84" s="128">
        <v>38.1</v>
      </c>
      <c r="F84" s="139">
        <v>444</v>
      </c>
      <c r="G84" s="137">
        <f t="shared" si="2"/>
        <v>14785.199999999999</v>
      </c>
      <c r="H84" s="137">
        <f t="shared" si="3"/>
        <v>16916.4</v>
      </c>
      <c r="I84" s="166">
        <f t="shared" si="4"/>
        <v>87.4015748031496</v>
      </c>
    </row>
    <row r="85" spans="1:9" ht="18.75">
      <c r="A85" s="173" t="s">
        <v>257</v>
      </c>
      <c r="B85" s="155"/>
      <c r="C85" s="128" t="s">
        <v>318</v>
      </c>
      <c r="D85" s="128">
        <v>226.6</v>
      </c>
      <c r="E85" s="128">
        <v>205.3</v>
      </c>
      <c r="F85" s="139">
        <v>1500</v>
      </c>
      <c r="G85" s="137">
        <f t="shared" si="2"/>
        <v>339900</v>
      </c>
      <c r="H85" s="137">
        <f t="shared" si="3"/>
        <v>307950</v>
      </c>
      <c r="I85" s="166">
        <f t="shared" si="4"/>
        <v>110.37506088650755</v>
      </c>
    </row>
    <row r="86" spans="1:9" ht="18.75">
      <c r="A86" s="173" t="s">
        <v>258</v>
      </c>
      <c r="B86" s="155"/>
      <c r="C86" s="128" t="s">
        <v>318</v>
      </c>
      <c r="D86" s="128">
        <v>1885.9</v>
      </c>
      <c r="E86" s="128">
        <v>1840.5</v>
      </c>
      <c r="F86" s="139">
        <v>296.3</v>
      </c>
      <c r="G86" s="137">
        <f t="shared" si="2"/>
        <v>558792.17</v>
      </c>
      <c r="H86" s="137">
        <f t="shared" si="3"/>
        <v>545340.15</v>
      </c>
      <c r="I86" s="166">
        <f t="shared" si="4"/>
        <v>102.46672099972834</v>
      </c>
    </row>
    <row r="87" spans="1:9" ht="18.75">
      <c r="A87" s="173" t="s">
        <v>157</v>
      </c>
      <c r="B87" s="155"/>
      <c r="C87" s="128" t="s">
        <v>389</v>
      </c>
      <c r="D87" s="128"/>
      <c r="E87" s="128"/>
      <c r="F87" s="139">
        <v>90.8</v>
      </c>
      <c r="G87" s="137">
        <f t="shared" si="2"/>
        <v>0</v>
      </c>
      <c r="H87" s="137">
        <f t="shared" si="3"/>
        <v>0</v>
      </c>
      <c r="I87" s="166" t="e">
        <f t="shared" si="4"/>
        <v>#DIV/0!</v>
      </c>
    </row>
    <row r="88" spans="1:9" ht="18.75">
      <c r="A88" s="171" t="s">
        <v>77</v>
      </c>
      <c r="B88" s="172" t="s">
        <v>311</v>
      </c>
      <c r="C88" s="143" t="s">
        <v>311</v>
      </c>
      <c r="D88" s="143" t="s">
        <v>311</v>
      </c>
      <c r="E88" s="143" t="s">
        <v>311</v>
      </c>
      <c r="F88" s="144" t="s">
        <v>311</v>
      </c>
      <c r="G88" s="151">
        <f>SUM(G82:G87)</f>
        <v>2237906.54</v>
      </c>
      <c r="H88" s="151">
        <f>SUM(H82:H87)</f>
        <v>1995608.5899999999</v>
      </c>
      <c r="I88" s="151">
        <f t="shared" si="4"/>
        <v>112.14155677692288</v>
      </c>
    </row>
    <row r="89" spans="1:9" ht="18.75">
      <c r="A89" s="530" t="s">
        <v>158</v>
      </c>
      <c r="B89" s="531"/>
      <c r="C89" s="531"/>
      <c r="D89" s="531"/>
      <c r="E89" s="531"/>
      <c r="F89" s="531"/>
      <c r="G89" s="194"/>
      <c r="H89" s="194"/>
      <c r="I89" s="195"/>
    </row>
    <row r="90" spans="1:9" ht="18.75">
      <c r="A90" s="196" t="s">
        <v>159</v>
      </c>
      <c r="B90" s="197"/>
      <c r="C90" s="198"/>
      <c r="D90" s="198"/>
      <c r="E90" s="198"/>
      <c r="F90" s="198"/>
      <c r="G90" s="198"/>
      <c r="H90" s="198"/>
      <c r="I90" s="199"/>
    </row>
    <row r="91" spans="1:9" ht="18.75">
      <c r="A91" s="532" t="s">
        <v>217</v>
      </c>
      <c r="B91" s="532"/>
      <c r="C91" s="532"/>
      <c r="D91" s="532"/>
      <c r="E91" s="532"/>
      <c r="F91" s="532"/>
      <c r="G91" s="532"/>
      <c r="H91" s="532"/>
      <c r="I91" s="532"/>
    </row>
    <row r="92" spans="1:9" ht="18.75">
      <c r="A92" s="120" t="s">
        <v>243</v>
      </c>
      <c r="B92" s="118"/>
      <c r="C92" s="118"/>
      <c r="D92" s="118"/>
      <c r="E92" s="118"/>
      <c r="F92" s="118"/>
      <c r="G92" s="118"/>
      <c r="H92" s="118"/>
      <c r="I92" s="118"/>
    </row>
  </sheetData>
  <mergeCells count="18">
    <mergeCell ref="A2:I2"/>
    <mergeCell ref="A3:I3"/>
    <mergeCell ref="A5:A8"/>
    <mergeCell ref="B5:B8"/>
    <mergeCell ref="C5:E7"/>
    <mergeCell ref="F5:F8"/>
    <mergeCell ref="G5:H5"/>
    <mergeCell ref="I5:I8"/>
    <mergeCell ref="G6:G8"/>
    <mergeCell ref="H6:H8"/>
    <mergeCell ref="A10:I10"/>
    <mergeCell ref="A11:I11"/>
    <mergeCell ref="A17:I17"/>
    <mergeCell ref="A62:I62"/>
    <mergeCell ref="A75:I75"/>
    <mergeCell ref="A81:I81"/>
    <mergeCell ref="A89:F89"/>
    <mergeCell ref="A91:I91"/>
  </mergeCells>
  <printOptions/>
  <pageMargins left="0.75" right="0.75" top="1" bottom="1" header="0.5" footer="0.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econom</cp:lastModifiedBy>
  <cp:lastPrinted>2012-02-20T03:23:37Z</cp:lastPrinted>
  <dcterms:created xsi:type="dcterms:W3CDTF">1996-10-08T23:32:33Z</dcterms:created>
  <dcterms:modified xsi:type="dcterms:W3CDTF">2012-02-20T03:24:49Z</dcterms:modified>
  <cp:category/>
  <cp:version/>
  <cp:contentType/>
  <cp:contentStatus/>
</cp:coreProperties>
</file>